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12510" windowHeight="7830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calcPr calcId="162913"/>
</workbook>
</file>

<file path=xl/calcChain.xml><?xml version="1.0" encoding="utf-8"?>
<calcChain xmlns="http://schemas.openxmlformats.org/spreadsheetml/2006/main">
  <c r="J123" i="1" l="1"/>
  <c r="E123" i="1"/>
  <c r="H123" i="1" s="1"/>
  <c r="D123" i="1"/>
  <c r="C123" i="1"/>
  <c r="B123" i="1"/>
  <c r="J122" i="1"/>
  <c r="E122" i="1"/>
  <c r="H122" i="1" s="1"/>
  <c r="D122" i="1"/>
  <c r="C122" i="1"/>
  <c r="B122" i="1"/>
  <c r="J119" i="1"/>
  <c r="E119" i="1"/>
  <c r="H119" i="1" s="1"/>
  <c r="D119" i="1"/>
  <c r="C119" i="1"/>
  <c r="B119" i="1"/>
  <c r="J118" i="1"/>
  <c r="E118" i="1"/>
  <c r="H118" i="1" s="1"/>
  <c r="D118" i="1"/>
  <c r="C118" i="1"/>
  <c r="B118" i="1"/>
  <c r="J114" i="1"/>
  <c r="E114" i="1"/>
  <c r="H114" i="1" s="1"/>
  <c r="D114" i="1"/>
  <c r="C114" i="1"/>
  <c r="B114" i="1"/>
  <c r="J110" i="1"/>
  <c r="E110" i="1"/>
  <c r="H110" i="1" s="1"/>
  <c r="D110" i="1"/>
  <c r="C110" i="1"/>
  <c r="B110" i="1"/>
  <c r="J109" i="1"/>
  <c r="E109" i="1"/>
  <c r="H109" i="1" s="1"/>
  <c r="D109" i="1"/>
  <c r="C109" i="1"/>
  <c r="B109" i="1"/>
  <c r="J108" i="1"/>
  <c r="E108" i="1"/>
  <c r="H108" i="1" s="1"/>
  <c r="D108" i="1"/>
  <c r="C108" i="1"/>
  <c r="B108" i="1"/>
  <c r="J107" i="1"/>
  <c r="E107" i="1"/>
  <c r="H107" i="1" s="1"/>
  <c r="D107" i="1"/>
  <c r="C107" i="1"/>
  <c r="B107" i="1"/>
  <c r="J106" i="1"/>
  <c r="E106" i="1"/>
  <c r="H106" i="1" s="1"/>
  <c r="D106" i="1"/>
  <c r="C106" i="1"/>
  <c r="B106" i="1"/>
  <c r="J105" i="1"/>
  <c r="E105" i="1"/>
  <c r="H105" i="1" s="1"/>
  <c r="D105" i="1"/>
  <c r="C105" i="1"/>
  <c r="B105" i="1"/>
  <c r="J101" i="1"/>
  <c r="E101" i="1"/>
  <c r="H101" i="1" s="1"/>
  <c r="D101" i="1"/>
  <c r="C101" i="1"/>
  <c r="B101" i="1"/>
  <c r="J100" i="1"/>
  <c r="E100" i="1"/>
  <c r="H100" i="1" s="1"/>
  <c r="D100" i="1"/>
  <c r="C100" i="1"/>
  <c r="B100" i="1"/>
  <c r="J99" i="1"/>
  <c r="E99" i="1"/>
  <c r="H99" i="1" s="1"/>
  <c r="D99" i="1"/>
  <c r="C99" i="1"/>
  <c r="B99" i="1"/>
  <c r="J95" i="1"/>
  <c r="E95" i="1"/>
  <c r="D95" i="1"/>
  <c r="C95" i="1"/>
  <c r="B95" i="1"/>
  <c r="J94" i="1"/>
  <c r="H94" i="1"/>
  <c r="E94" i="1"/>
  <c r="D94" i="1"/>
  <c r="C94" i="1"/>
  <c r="B94" i="1"/>
  <c r="J93" i="1"/>
  <c r="H93" i="1"/>
  <c r="E93" i="1"/>
  <c r="D93" i="1"/>
  <c r="C93" i="1"/>
  <c r="B93" i="1"/>
  <c r="J92" i="1"/>
  <c r="H92" i="1"/>
  <c r="E92" i="1"/>
  <c r="D92" i="1"/>
  <c r="C92" i="1"/>
  <c r="B92" i="1"/>
  <c r="J91" i="1"/>
  <c r="E91" i="1"/>
  <c r="H91" i="1" s="1"/>
  <c r="D91" i="1"/>
  <c r="C91" i="1"/>
  <c r="B91" i="1"/>
  <c r="J90" i="1"/>
  <c r="H90" i="1"/>
  <c r="E90" i="1"/>
  <c r="D90" i="1"/>
  <c r="C90" i="1"/>
  <c r="B90" i="1"/>
  <c r="J89" i="1"/>
  <c r="E89" i="1"/>
  <c r="H89" i="1" s="1"/>
  <c r="D89" i="1"/>
  <c r="C89" i="1"/>
  <c r="B89" i="1"/>
  <c r="J88" i="1"/>
  <c r="H88" i="1"/>
  <c r="E88" i="1"/>
  <c r="D88" i="1"/>
  <c r="C88" i="1"/>
  <c r="B88" i="1"/>
  <c r="J87" i="1"/>
  <c r="E87" i="1"/>
  <c r="H87" i="1" s="1"/>
  <c r="D87" i="1"/>
  <c r="C87" i="1"/>
  <c r="B87" i="1"/>
  <c r="J83" i="1"/>
  <c r="E83" i="1"/>
  <c r="H83" i="1" s="1"/>
  <c r="D83" i="1"/>
  <c r="C83" i="1"/>
  <c r="B83" i="1"/>
  <c r="J82" i="1"/>
  <c r="E82" i="1"/>
  <c r="H82" i="1" s="1"/>
  <c r="D82" i="1"/>
  <c r="C82" i="1"/>
  <c r="B82" i="1"/>
  <c r="J81" i="1"/>
  <c r="H81" i="1"/>
  <c r="E81" i="1"/>
  <c r="D81" i="1"/>
  <c r="C81" i="1"/>
  <c r="B81" i="1"/>
  <c r="E80" i="1"/>
  <c r="H80" i="1" s="1"/>
  <c r="D80" i="1"/>
  <c r="C80" i="1"/>
  <c r="B80" i="1"/>
  <c r="E79" i="1"/>
  <c r="H79" i="1" s="1"/>
  <c r="D79" i="1"/>
  <c r="C79" i="1"/>
  <c r="B79" i="1"/>
  <c r="J78" i="1"/>
  <c r="E78" i="1"/>
  <c r="H78" i="1" s="1"/>
  <c r="D78" i="1"/>
  <c r="C78" i="1"/>
  <c r="B78" i="1"/>
  <c r="J74" i="1"/>
  <c r="E74" i="1"/>
  <c r="H74" i="1" s="1"/>
  <c r="D74" i="1"/>
  <c r="C74" i="1"/>
  <c r="B74" i="1"/>
  <c r="J73" i="1"/>
  <c r="E73" i="1"/>
  <c r="H73" i="1" s="1"/>
  <c r="D73" i="1"/>
  <c r="C73" i="1"/>
  <c r="B73" i="1"/>
  <c r="J72" i="1"/>
  <c r="E72" i="1"/>
  <c r="H72" i="1" s="1"/>
  <c r="D72" i="1"/>
  <c r="C72" i="1"/>
  <c r="B72" i="1"/>
  <c r="J71" i="1"/>
  <c r="E71" i="1"/>
  <c r="H71" i="1" s="1"/>
  <c r="D71" i="1"/>
  <c r="C71" i="1"/>
  <c r="B71" i="1"/>
  <c r="J70" i="1"/>
  <c r="E70" i="1"/>
  <c r="H70" i="1" s="1"/>
  <c r="D70" i="1"/>
  <c r="C70" i="1"/>
  <c r="B70" i="1"/>
  <c r="J69" i="1"/>
  <c r="E69" i="1"/>
  <c r="H69" i="1" s="1"/>
  <c r="D69" i="1"/>
  <c r="C69" i="1"/>
  <c r="B69" i="1"/>
  <c r="J68" i="1"/>
  <c r="E68" i="1"/>
  <c r="H68" i="1" s="1"/>
  <c r="D68" i="1"/>
  <c r="C68" i="1"/>
  <c r="B68" i="1"/>
  <c r="J64" i="1"/>
  <c r="E64" i="1"/>
  <c r="H64" i="1" s="1"/>
  <c r="D64" i="1"/>
  <c r="C64" i="1"/>
  <c r="B64" i="1"/>
  <c r="J63" i="1"/>
  <c r="E63" i="1"/>
  <c r="H63" i="1" s="1"/>
  <c r="D63" i="1"/>
  <c r="C63" i="1"/>
  <c r="B63" i="1"/>
  <c r="J59" i="1"/>
  <c r="E59" i="1"/>
  <c r="H59" i="1" s="1"/>
  <c r="D59" i="1"/>
  <c r="C59" i="1"/>
  <c r="B59" i="1"/>
  <c r="J58" i="1"/>
  <c r="E58" i="1"/>
  <c r="H58" i="1" s="1"/>
  <c r="D58" i="1"/>
  <c r="C58" i="1"/>
  <c r="B58" i="1"/>
  <c r="J57" i="1"/>
  <c r="E57" i="1"/>
  <c r="H57" i="1" s="1"/>
  <c r="D57" i="1"/>
  <c r="C57" i="1"/>
  <c r="B57" i="1"/>
  <c r="J56" i="1"/>
  <c r="E56" i="1"/>
  <c r="H56" i="1" s="1"/>
  <c r="D56" i="1"/>
  <c r="C56" i="1"/>
  <c r="B56" i="1"/>
  <c r="J55" i="1"/>
  <c r="E55" i="1"/>
  <c r="H55" i="1" s="1"/>
  <c r="D55" i="1"/>
  <c r="C55" i="1"/>
  <c r="B55" i="1"/>
  <c r="J54" i="1"/>
  <c r="E54" i="1"/>
  <c r="H54" i="1" s="1"/>
  <c r="D54" i="1"/>
  <c r="C54" i="1"/>
  <c r="B54" i="1"/>
  <c r="J53" i="1"/>
  <c r="E53" i="1"/>
  <c r="H53" i="1" s="1"/>
  <c r="D53" i="1"/>
  <c r="C53" i="1"/>
  <c r="B53" i="1"/>
  <c r="J52" i="1"/>
  <c r="E52" i="1"/>
  <c r="H52" i="1" s="1"/>
  <c r="D52" i="1"/>
  <c r="C52" i="1"/>
  <c r="B52" i="1"/>
  <c r="J51" i="1"/>
  <c r="E51" i="1"/>
  <c r="H51" i="1" s="1"/>
  <c r="D51" i="1"/>
  <c r="C51" i="1"/>
  <c r="B51" i="1"/>
  <c r="J50" i="1"/>
  <c r="E50" i="1"/>
  <c r="H50" i="1" s="1"/>
  <c r="D50" i="1"/>
  <c r="C50" i="1"/>
  <c r="B50" i="1"/>
  <c r="J49" i="1"/>
  <c r="E49" i="1"/>
  <c r="H49" i="1" s="1"/>
  <c r="D49" i="1"/>
  <c r="C49" i="1"/>
  <c r="B49" i="1"/>
  <c r="J48" i="1"/>
  <c r="E48" i="1"/>
  <c r="H48" i="1" s="1"/>
  <c r="D48" i="1"/>
  <c r="C48" i="1"/>
  <c r="B48" i="1"/>
  <c r="J47" i="1"/>
  <c r="E47" i="1"/>
  <c r="H47" i="1" s="1"/>
  <c r="D47" i="1"/>
  <c r="C47" i="1"/>
  <c r="B47" i="1"/>
  <c r="J43" i="1"/>
  <c r="E43" i="1"/>
  <c r="H43" i="1" s="1"/>
  <c r="D43" i="1"/>
  <c r="C43" i="1"/>
  <c r="B43" i="1"/>
  <c r="J42" i="1"/>
  <c r="E42" i="1"/>
  <c r="H42" i="1" s="1"/>
  <c r="D42" i="1"/>
  <c r="C42" i="1"/>
  <c r="B42" i="1"/>
  <c r="J41" i="1"/>
  <c r="E41" i="1"/>
  <c r="H41" i="1" s="1"/>
  <c r="D41" i="1"/>
  <c r="C41" i="1"/>
  <c r="B41" i="1"/>
  <c r="J40" i="1"/>
  <c r="E40" i="1"/>
  <c r="H40" i="1" s="1"/>
  <c r="D40" i="1"/>
  <c r="C40" i="1"/>
  <c r="B40" i="1"/>
  <c r="J39" i="1"/>
  <c r="E39" i="1"/>
  <c r="H39" i="1" s="1"/>
  <c r="D39" i="1"/>
  <c r="C39" i="1"/>
  <c r="B39" i="1"/>
  <c r="J38" i="1"/>
  <c r="E38" i="1"/>
  <c r="H38" i="1" s="1"/>
  <c r="D38" i="1"/>
  <c r="C38" i="1"/>
  <c r="B38" i="1"/>
  <c r="J37" i="1"/>
  <c r="E37" i="1"/>
  <c r="H37" i="1" s="1"/>
  <c r="D37" i="1"/>
  <c r="C37" i="1"/>
  <c r="B37" i="1"/>
  <c r="J36" i="1"/>
  <c r="E36" i="1"/>
  <c r="H36" i="1" s="1"/>
  <c r="D36" i="1"/>
  <c r="C36" i="1"/>
  <c r="B36" i="1"/>
  <c r="J35" i="1"/>
  <c r="E35" i="1"/>
  <c r="H35" i="1" s="1"/>
  <c r="D35" i="1"/>
  <c r="C35" i="1"/>
  <c r="B35" i="1"/>
  <c r="J34" i="1"/>
  <c r="E34" i="1"/>
  <c r="H34" i="1" s="1"/>
  <c r="D34" i="1"/>
  <c r="C34" i="1"/>
  <c r="B34" i="1"/>
  <c r="J33" i="1"/>
  <c r="E33" i="1"/>
  <c r="H33" i="1" s="1"/>
  <c r="D33" i="1"/>
  <c r="C33" i="1"/>
  <c r="B33" i="1"/>
  <c r="J32" i="1"/>
  <c r="E32" i="1"/>
  <c r="H32" i="1" s="1"/>
  <c r="D32" i="1"/>
  <c r="C32" i="1"/>
  <c r="B32" i="1"/>
  <c r="J31" i="1"/>
  <c r="E31" i="1"/>
  <c r="H31" i="1" s="1"/>
  <c r="D31" i="1"/>
  <c r="C31" i="1"/>
  <c r="B31" i="1"/>
  <c r="J30" i="1"/>
  <c r="E30" i="1"/>
  <c r="H30" i="1" s="1"/>
  <c r="D30" i="1"/>
  <c r="C30" i="1"/>
  <c r="B30" i="1"/>
  <c r="J29" i="1"/>
  <c r="E29" i="1"/>
  <c r="H29" i="1" s="1"/>
  <c r="D29" i="1"/>
  <c r="C29" i="1"/>
  <c r="B29" i="1"/>
  <c r="J25" i="1"/>
  <c r="E25" i="1"/>
  <c r="H25" i="1" s="1"/>
  <c r="D25" i="1"/>
  <c r="C25" i="1"/>
  <c r="B25" i="1"/>
  <c r="J24" i="1"/>
  <c r="E24" i="1"/>
  <c r="H24" i="1" s="1"/>
  <c r="D24" i="1"/>
  <c r="C24" i="1"/>
  <c r="B24" i="1"/>
  <c r="J23" i="1"/>
  <c r="E23" i="1"/>
  <c r="H23" i="1" s="1"/>
  <c r="D23" i="1"/>
  <c r="C23" i="1"/>
  <c r="B23" i="1"/>
  <c r="J22" i="1"/>
  <c r="E22" i="1"/>
  <c r="H22" i="1" s="1"/>
  <c r="D22" i="1"/>
  <c r="C22" i="1"/>
  <c r="B22" i="1"/>
  <c r="J21" i="1"/>
  <c r="E21" i="1"/>
  <c r="H21" i="1" s="1"/>
  <c r="D21" i="1"/>
  <c r="C21" i="1"/>
  <c r="B21" i="1"/>
  <c r="J20" i="1"/>
  <c r="E20" i="1"/>
  <c r="H20" i="1" s="1"/>
  <c r="D20" i="1"/>
  <c r="C20" i="1"/>
  <c r="B20" i="1"/>
  <c r="J19" i="1"/>
  <c r="E19" i="1"/>
  <c r="H19" i="1" s="1"/>
  <c r="D19" i="1"/>
  <c r="C19" i="1"/>
  <c r="B19" i="1"/>
  <c r="J18" i="1"/>
  <c r="E18" i="1"/>
  <c r="H18" i="1" s="1"/>
  <c r="D18" i="1"/>
  <c r="C18" i="1"/>
  <c r="B18" i="1"/>
  <c r="J14" i="1"/>
  <c r="E14" i="1"/>
  <c r="H14" i="1" s="1"/>
  <c r="D14" i="1"/>
  <c r="C14" i="1"/>
  <c r="B14" i="1"/>
  <c r="J13" i="1"/>
  <c r="E13" i="1"/>
  <c r="H13" i="1" s="1"/>
  <c r="D13" i="1"/>
  <c r="C13" i="1"/>
  <c r="B13" i="1"/>
  <c r="J12" i="1"/>
  <c r="E12" i="1"/>
  <c r="H12" i="1" s="1"/>
  <c r="D12" i="1"/>
  <c r="C12" i="1"/>
  <c r="B12" i="1"/>
  <c r="J11" i="1"/>
  <c r="E11" i="1"/>
  <c r="H11" i="1" s="1"/>
  <c r="D11" i="1"/>
  <c r="C11" i="1"/>
  <c r="B11" i="1"/>
  <c r="J10" i="1"/>
  <c r="E10" i="1"/>
  <c r="H10" i="1" s="1"/>
  <c r="D10" i="1"/>
  <c r="C10" i="1"/>
  <c r="B10" i="1"/>
  <c r="J9" i="1"/>
  <c r="E9" i="1"/>
  <c r="H9" i="1" s="1"/>
  <c r="D9" i="1"/>
  <c r="C9" i="1"/>
  <c r="B9" i="1"/>
  <c r="J8" i="1"/>
  <c r="E8" i="1"/>
  <c r="H8" i="1" s="1"/>
  <c r="D8" i="1"/>
  <c r="C8" i="1"/>
  <c r="B8" i="1"/>
  <c r="J7" i="1"/>
  <c r="E7" i="1"/>
  <c r="H7" i="1" s="1"/>
  <c r="D7" i="1"/>
  <c r="C7" i="1"/>
  <c r="B7" i="1"/>
</calcChain>
</file>

<file path=xl/sharedStrings.xml><?xml version="1.0" encoding="utf-8"?>
<sst xmlns="http://schemas.openxmlformats.org/spreadsheetml/2006/main" count="150" uniqueCount="31">
  <si>
    <t>ИТОГОВЫЙ ПРОТОКОЛ</t>
  </si>
  <si>
    <t>ОТКРЫТЫХ СОРЕВНОВАНИЙ МАУ ДО "ДЮСШ"  Г.КУДЫМКАРА ПО ЛЫЖНЫМ ГОНКАМ</t>
  </si>
  <si>
    <t>КЛАССИЧЕСКИМ СТИЛЕМ ПАМЯТИ СПОРТСМЕНОВ-ЛЫЖНИКОВ.</t>
  </si>
  <si>
    <t>г.Кудымкар ,ЛТК ДЮСШ  31.01.2025 г.</t>
  </si>
  <si>
    <t>девочки 2015 г.р. и мол. 1 км</t>
  </si>
  <si>
    <t>№ п/п</t>
  </si>
  <si>
    <t>фамилия имя</t>
  </si>
  <si>
    <t>группа</t>
  </si>
  <si>
    <t>команда</t>
  </si>
  <si>
    <t>ВрСт</t>
  </si>
  <si>
    <t>СтНом.</t>
  </si>
  <si>
    <t>ВрФин</t>
  </si>
  <si>
    <t>Рез.</t>
  </si>
  <si>
    <t>Место</t>
  </si>
  <si>
    <t>тренер-препод</t>
  </si>
  <si>
    <t>Девочки 2013-2014 г.р. 1 км</t>
  </si>
  <si>
    <t>тренер-препод.</t>
  </si>
  <si>
    <t>девочки 2011-2012 г.р. и мол. 3 км</t>
  </si>
  <si>
    <t>Мальчики   2011-2012 г.р. 3 км</t>
  </si>
  <si>
    <t>девушки 2007-2008 г.р. 5 км</t>
  </si>
  <si>
    <t>Сошла</t>
  </si>
  <si>
    <t>Девушки 2009-2010 г.р. 5 км.</t>
  </si>
  <si>
    <t>Юноши 2009-2010 г.р. 10 км</t>
  </si>
  <si>
    <t>Мужчины 1984-1975 г.р. 10 км</t>
  </si>
  <si>
    <t>Мужчины 2007-85 г.р. 15 км</t>
  </si>
  <si>
    <t>Юноши 2007-2008 г.р. 15 км.</t>
  </si>
  <si>
    <t xml:space="preserve">Гл.судья: </t>
  </si>
  <si>
    <t>Гл.секретарь:                              В.Н.Ваньков</t>
  </si>
  <si>
    <t>Мальчики  2013-2014  1 км</t>
  </si>
  <si>
    <t>Мальчики 2015 г.р. И моложе 1 км</t>
  </si>
  <si>
    <t>Мужчины 1964 г.р. и старше 3 км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</si>
</sst>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h:mm:ss;@"/>
    <numFmt numFmtId="165" formatCode="[$-F400]h:mm:ss\ AM/PM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2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sz val="11"/>
      <color rgb="FF00B05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164" fontId="0" fillId="0" borderId="0" xfId="0" applyNumberFormat="1"/>
    <xf numFmtId="165" fontId="0" fillId="0" borderId="0" xfId="0" applyNumberFormat="1"/>
    <xf numFmtId="0" fontId="3" fillId="0" borderId="0" xfId="0" applyFont="1" applyAlignment="1"/>
    <xf numFmtId="0" fontId="0" fillId="0" borderId="0" xfId="0" applyAlignment="1"/>
    <xf numFmtId="0" fontId="0" fillId="0" borderId="0" xfId="0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1" fillId="0" borderId="2" xfId="0" applyFont="1" applyBorder="1"/>
    <xf numFmtId="164" fontId="1" fillId="0" borderId="2" xfId="0" applyNumberFormat="1" applyFont="1" applyBorder="1"/>
    <xf numFmtId="165" fontId="1" fillId="0" borderId="2" xfId="0" applyNumberFormat="1" applyFont="1" applyBorder="1"/>
    <xf numFmtId="0" fontId="1" fillId="0" borderId="2" xfId="0" applyNumberFormat="1" applyFont="1" applyBorder="1" applyAlignment="1">
      <alignment horizontal="center" vertical="center"/>
    </xf>
    <xf numFmtId="0" fontId="1" fillId="0" borderId="2" xfId="0" applyNumberFormat="1" applyFont="1" applyBorder="1"/>
    <xf numFmtId="0" fontId="4" fillId="0" borderId="2" xfId="0" applyNumberFormat="1" applyFont="1" applyBorder="1"/>
    <xf numFmtId="164" fontId="4" fillId="0" borderId="2" xfId="0" applyNumberFormat="1" applyFont="1" applyBorder="1"/>
    <xf numFmtId="0" fontId="0" fillId="0" borderId="2" xfId="0" applyNumberFormat="1" applyFont="1" applyBorder="1" applyAlignment="1">
      <alignment horizontal="center" vertical="center"/>
    </xf>
    <xf numFmtId="0" fontId="0" fillId="0" borderId="2" xfId="0" applyFont="1" applyBorder="1"/>
    <xf numFmtId="0" fontId="0" fillId="0" borderId="2" xfId="0" applyNumberFormat="1" applyFont="1" applyBorder="1"/>
    <xf numFmtId="164" fontId="0" fillId="0" borderId="2" xfId="0" applyNumberFormat="1" applyFont="1" applyBorder="1"/>
    <xf numFmtId="0" fontId="5" fillId="0" borderId="2" xfId="0" applyNumberFormat="1" applyFont="1" applyBorder="1"/>
    <xf numFmtId="164" fontId="5" fillId="0" borderId="2" xfId="0" applyNumberFormat="1" applyFont="1" applyBorder="1"/>
    <xf numFmtId="0" fontId="1" fillId="0" borderId="2" xfId="0" applyFont="1" applyBorder="1" applyAlignment="1">
      <alignment horizontal="center" vertical="center"/>
    </xf>
    <xf numFmtId="0" fontId="0" fillId="0" borderId="3" xfId="0" applyFont="1" applyBorder="1"/>
    <xf numFmtId="0" fontId="0" fillId="0" borderId="4" xfId="0" applyFont="1" applyBorder="1"/>
    <xf numFmtId="0" fontId="1" fillId="0" borderId="0" xfId="0" applyFont="1"/>
    <xf numFmtId="0" fontId="1" fillId="0" borderId="0" xfId="0" applyNumberFormat="1" applyFont="1" applyAlignment="1">
      <alignment horizontal="center" wrapText="1"/>
    </xf>
    <xf numFmtId="0" fontId="6" fillId="0" borderId="0" xfId="0" applyFont="1"/>
    <xf numFmtId="0" fontId="0" fillId="0" borderId="0" xfId="0" applyFont="1"/>
    <xf numFmtId="0" fontId="7" fillId="0" borderId="0" xfId="0" applyFont="1"/>
    <xf numFmtId="0" fontId="0" fillId="0" borderId="2" xfId="0" applyBorder="1"/>
    <xf numFmtId="0" fontId="0" fillId="0" borderId="0" xfId="0" applyNumberFormat="1" applyAlignment="1">
      <alignment horizontal="center"/>
    </xf>
    <xf numFmtId="0" fontId="0" fillId="0" borderId="0" xfId="0" applyNumberFormat="1"/>
    <xf numFmtId="0" fontId="1" fillId="0" borderId="0" xfId="0" applyFont="1" applyBorder="1"/>
    <xf numFmtId="164" fontId="1" fillId="0" borderId="0" xfId="0" applyNumberFormat="1" applyFont="1" applyBorder="1"/>
    <xf numFmtId="0" fontId="4" fillId="0" borderId="0" xfId="0" applyFont="1" applyBorder="1"/>
    <xf numFmtId="164" fontId="4" fillId="0" borderId="0" xfId="0" applyNumberFormat="1" applyFont="1" applyBorder="1"/>
    <xf numFmtId="165" fontId="1" fillId="0" borderId="0" xfId="0" applyNumberFormat="1" applyFont="1" applyBorder="1"/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wrapText="1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gi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257175</xdr:colOff>
      <xdr:row>0</xdr:row>
      <xdr:rowOff>85725</xdr:rowOff>
    </xdr:from>
    <xdr:to>
      <xdr:col>9</xdr:col>
      <xdr:colOff>714375</xdr:colOff>
      <xdr:row>2</xdr:row>
      <xdr:rowOff>141774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53350" y="85725"/>
          <a:ext cx="457200" cy="484674"/>
        </a:xfrm>
        <a:prstGeom prst="rect">
          <a:avLst/>
        </a:prstGeom>
      </xdr:spPr>
    </xdr:pic>
    <xdr:clientData/>
  </xdr:twoCellAnchor>
  <xdr:twoCellAnchor editAs="oneCell">
    <xdr:from>
      <xdr:col>1</xdr:col>
      <xdr:colOff>114300</xdr:colOff>
      <xdr:row>0</xdr:row>
      <xdr:rowOff>0</xdr:rowOff>
    </xdr:from>
    <xdr:to>
      <xdr:col>1</xdr:col>
      <xdr:colOff>609600</xdr:colOff>
      <xdr:row>3</xdr:row>
      <xdr:rowOff>0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8175" y="0"/>
          <a:ext cx="495300" cy="64770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0</xdr:row>
      <xdr:rowOff>0</xdr:rowOff>
    </xdr:from>
    <xdr:to>
      <xdr:col>0</xdr:col>
      <xdr:colOff>514350</xdr:colOff>
      <xdr:row>3</xdr:row>
      <xdr:rowOff>24945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0"/>
          <a:ext cx="447675" cy="68217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82;&#1086;&#1084;&#1087;/Downloads/Telegram%20Desktop/&#1055;&#1088;&#1086;&#1075;&#1088;&#1072;&#1084;&#1084;&#1072;%20&#1083;&#1099;&#1078;&#1085;&#1099;&#1077;%20&#1075;&#1086;&#1085;&#1082;&#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участники"/>
      <sheetName val=" стартДевушки"/>
      <sheetName val="стартЮноши"/>
      <sheetName val="Дев 1 км"/>
      <sheetName val="дев 3 км"/>
      <sheetName val="Дев 5 км"/>
      <sheetName val="дев.10 км"/>
      <sheetName val="Мал.1 км"/>
      <sheetName val="Юн.3 км."/>
      <sheetName val="Юн.5 км"/>
      <sheetName val="муж 10 км"/>
      <sheetName val="муж.15 км"/>
      <sheetName val="Номера по ком."/>
      <sheetName val="Стартовый"/>
      <sheetName val="ИТОГОВЫЙ ПРОТОКОЛ"/>
      <sheetName val="ком2006 и м"/>
    </sheetNames>
    <sheetDataSet>
      <sheetData sheetId="0"/>
      <sheetData sheetId="1">
        <row r="4">
          <cell r="A4">
            <v>39</v>
          </cell>
          <cell r="B4" t="str">
            <v>Афонова Элина</v>
          </cell>
          <cell r="C4">
            <v>2014</v>
          </cell>
          <cell r="D4" t="str">
            <v>ДЮСШ Кудымкар</v>
          </cell>
          <cell r="E4" t="str">
            <v>1 км</v>
          </cell>
          <cell r="F4">
            <v>1.3541666666666667E-2</v>
          </cell>
          <cell r="G4" t="str">
            <v>Попов С.А.</v>
          </cell>
        </row>
        <row r="5">
          <cell r="A5">
            <v>40</v>
          </cell>
          <cell r="B5" t="str">
            <v xml:space="preserve">Гусельникова Ксения </v>
          </cell>
          <cell r="C5">
            <v>2014</v>
          </cell>
          <cell r="D5" t="str">
            <v>ДЮСШ-Кудымкар</v>
          </cell>
          <cell r="E5" t="str">
            <v>1 км</v>
          </cell>
          <cell r="F5">
            <v>1.3888888888888888E-2</v>
          </cell>
          <cell r="G5" t="str">
            <v>Казаринов А.Л.</v>
          </cell>
        </row>
        <row r="6">
          <cell r="A6">
            <v>41</v>
          </cell>
          <cell r="B6"/>
          <cell r="C6"/>
          <cell r="D6"/>
          <cell r="E6"/>
          <cell r="F6">
            <v>1.4236111111111111E-2</v>
          </cell>
          <cell r="G6"/>
        </row>
        <row r="7">
          <cell r="A7">
            <v>42</v>
          </cell>
          <cell r="B7"/>
          <cell r="C7"/>
          <cell r="D7"/>
          <cell r="E7"/>
          <cell r="F7">
            <v>1.4583333333333301E-2</v>
          </cell>
          <cell r="G7" t="str">
            <v>Попов Т.А.</v>
          </cell>
        </row>
        <row r="8">
          <cell r="A8">
            <v>43</v>
          </cell>
          <cell r="B8" t="str">
            <v>Лесникова Карина</v>
          </cell>
          <cell r="C8">
            <v>2013</v>
          </cell>
          <cell r="D8" t="str">
            <v>ДЮСШ-Корчевня</v>
          </cell>
          <cell r="E8" t="str">
            <v>1 км</v>
          </cell>
          <cell r="F8">
            <v>1.4930555555555501E-2</v>
          </cell>
          <cell r="G8" t="str">
            <v>Лесникова А.Н.</v>
          </cell>
        </row>
        <row r="9">
          <cell r="A9">
            <v>44</v>
          </cell>
          <cell r="B9" t="str">
            <v>Лесникова Надежда</v>
          </cell>
          <cell r="C9">
            <v>2014</v>
          </cell>
          <cell r="D9" t="str">
            <v>ДЮСШ-Егорова</v>
          </cell>
          <cell r="E9" t="str">
            <v>1 км</v>
          </cell>
          <cell r="F9">
            <v>1.52777777777778E-2</v>
          </cell>
          <cell r="G9" t="str">
            <v>Полуянов В.К.</v>
          </cell>
        </row>
        <row r="10">
          <cell r="A10">
            <v>45</v>
          </cell>
          <cell r="B10"/>
          <cell r="C10"/>
          <cell r="D10"/>
          <cell r="E10"/>
          <cell r="F10">
            <v>1.5625E-2</v>
          </cell>
          <cell r="G10"/>
        </row>
        <row r="11">
          <cell r="A11">
            <v>46</v>
          </cell>
          <cell r="B11" t="str">
            <v xml:space="preserve">Минина София </v>
          </cell>
          <cell r="C11">
            <v>2014</v>
          </cell>
          <cell r="D11" t="str">
            <v>Кочевская СШ</v>
          </cell>
          <cell r="E11" t="str">
            <v>1 км</v>
          </cell>
          <cell r="F11">
            <v>1.59722222222222E-2</v>
          </cell>
          <cell r="G11" t="str">
            <v>Зотев А.А.</v>
          </cell>
        </row>
        <row r="12">
          <cell r="A12">
            <v>47</v>
          </cell>
          <cell r="B12" t="str">
            <v>Мутовыкина Карина</v>
          </cell>
          <cell r="C12">
            <v>2014</v>
          </cell>
          <cell r="D12" t="str">
            <v>ДЮСШ-Егорова</v>
          </cell>
          <cell r="E12" t="str">
            <v>1 км</v>
          </cell>
          <cell r="F12">
            <v>1.63194444444444E-2</v>
          </cell>
          <cell r="G12" t="str">
            <v>Полуянов В.К.</v>
          </cell>
        </row>
        <row r="13">
          <cell r="A13">
            <v>48</v>
          </cell>
          <cell r="B13"/>
          <cell r="C13"/>
          <cell r="D13"/>
          <cell r="E13"/>
          <cell r="F13">
            <v>1.6666666666666701E-2</v>
          </cell>
          <cell r="G13" t="str">
            <v>Попов Т.А.</v>
          </cell>
        </row>
        <row r="14">
          <cell r="A14">
            <v>49</v>
          </cell>
          <cell r="B14" t="str">
            <v>Плотникова Анстасия</v>
          </cell>
          <cell r="C14">
            <v>2014</v>
          </cell>
          <cell r="D14" t="str">
            <v>ДЮСШ-Белоево</v>
          </cell>
          <cell r="E14" t="str">
            <v>1 км</v>
          </cell>
          <cell r="F14">
            <v>1.7013888888888901E-2</v>
          </cell>
          <cell r="G14" t="str">
            <v>Старцев В.А.</v>
          </cell>
        </row>
        <row r="15">
          <cell r="A15">
            <v>50</v>
          </cell>
          <cell r="B15" t="str">
            <v xml:space="preserve">Радостева Алиса </v>
          </cell>
          <cell r="C15">
            <v>2013</v>
          </cell>
          <cell r="D15" t="str">
            <v>ДЮСШ-Кудымкар</v>
          </cell>
          <cell r="E15" t="str">
            <v>1 км</v>
          </cell>
          <cell r="F15">
            <v>1.7361111111111101E-2</v>
          </cell>
          <cell r="G15" t="str">
            <v>Попов Т.А.</v>
          </cell>
        </row>
        <row r="16">
          <cell r="A16">
            <v>51</v>
          </cell>
          <cell r="B16"/>
          <cell r="C16"/>
          <cell r="D16"/>
          <cell r="E16"/>
          <cell r="F16">
            <v>1.7708333333333302E-2</v>
          </cell>
          <cell r="G16"/>
        </row>
        <row r="17">
          <cell r="A17">
            <v>52</v>
          </cell>
          <cell r="B17" t="str">
            <v xml:space="preserve">Рискова Елизавета </v>
          </cell>
          <cell r="C17">
            <v>2013</v>
          </cell>
          <cell r="D17" t="str">
            <v>ДЮСШ-Кудымкар</v>
          </cell>
          <cell r="E17" t="str">
            <v>1 км</v>
          </cell>
          <cell r="F17">
            <v>1.8055555555555498E-2</v>
          </cell>
          <cell r="G17" t="str">
            <v>Попов Т.А.</v>
          </cell>
        </row>
        <row r="18">
          <cell r="A18">
            <v>53</v>
          </cell>
          <cell r="B18" t="str">
            <v xml:space="preserve">Галкина Арина </v>
          </cell>
          <cell r="C18">
            <v>2016</v>
          </cell>
          <cell r="D18" t="str">
            <v>ДЮСШ-Кудымкар</v>
          </cell>
          <cell r="E18" t="str">
            <v>1 км</v>
          </cell>
          <cell r="F18">
            <v>1.8402777777777799E-2</v>
          </cell>
          <cell r="G18" t="str">
            <v>Попов Т.А.</v>
          </cell>
        </row>
        <row r="19">
          <cell r="A19">
            <v>54</v>
          </cell>
          <cell r="B19" t="str">
            <v xml:space="preserve">Мальцева Дарья </v>
          </cell>
          <cell r="C19">
            <v>2016</v>
          </cell>
          <cell r="D19" t="str">
            <v>ДЮСШ-Кудымкар</v>
          </cell>
          <cell r="E19" t="str">
            <v>1 км</v>
          </cell>
          <cell r="F19">
            <v>1.8749999999999999E-2</v>
          </cell>
          <cell r="G19" t="str">
            <v>Попов Т.А.</v>
          </cell>
        </row>
        <row r="20">
          <cell r="A20">
            <v>55</v>
          </cell>
          <cell r="B20" t="str">
            <v xml:space="preserve">Никулина Мария </v>
          </cell>
          <cell r="C20">
            <v>2017</v>
          </cell>
          <cell r="D20" t="str">
            <v>ДЮСШ-Кудымкар</v>
          </cell>
          <cell r="E20" t="str">
            <v>1 км</v>
          </cell>
          <cell r="F20">
            <v>1.9097222222222199E-2</v>
          </cell>
          <cell r="G20" t="str">
            <v>Попов Т.А.</v>
          </cell>
        </row>
        <row r="21">
          <cell r="A21">
            <v>56</v>
          </cell>
          <cell r="B21" t="str">
            <v xml:space="preserve">Радостева Анфиса </v>
          </cell>
          <cell r="C21">
            <v>2016</v>
          </cell>
          <cell r="D21" t="str">
            <v>ДЮСШ-Кудымкар</v>
          </cell>
          <cell r="E21" t="str">
            <v>1 км</v>
          </cell>
          <cell r="F21">
            <v>1.94444444444444E-2</v>
          </cell>
          <cell r="G21" t="str">
            <v>Казаринов А.Л.</v>
          </cell>
        </row>
        <row r="22">
          <cell r="A22">
            <v>57</v>
          </cell>
          <cell r="B22" t="str">
            <v xml:space="preserve">Тебенькова Ника </v>
          </cell>
          <cell r="C22">
            <v>2016</v>
          </cell>
          <cell r="D22" t="str">
            <v>ДЮСШ-Кува</v>
          </cell>
          <cell r="E22" t="str">
            <v>1км</v>
          </cell>
          <cell r="F22">
            <v>1.97916666666666E-2</v>
          </cell>
          <cell r="G22" t="str">
            <v>Отинов А.Д.</v>
          </cell>
        </row>
        <row r="23">
          <cell r="A23">
            <v>58</v>
          </cell>
          <cell r="B23" t="str">
            <v xml:space="preserve">Четина Ксения </v>
          </cell>
          <cell r="C23">
            <v>2016</v>
          </cell>
          <cell r="D23" t="str">
            <v>ДЮСШ-Кудымкар</v>
          </cell>
          <cell r="E23" t="str">
            <v>1 км</v>
          </cell>
          <cell r="F23">
            <v>2.0138888888888901E-2</v>
          </cell>
          <cell r="G23" t="str">
            <v>Попов Т.А.</v>
          </cell>
        </row>
        <row r="24">
          <cell r="A24">
            <v>59</v>
          </cell>
          <cell r="B24" t="str">
            <v xml:space="preserve">Щукина Василиса </v>
          </cell>
          <cell r="C24">
            <v>2016</v>
          </cell>
          <cell r="D24" t="str">
            <v>ДЮСШ-Кува</v>
          </cell>
          <cell r="E24" t="str">
            <v>1км</v>
          </cell>
          <cell r="F24">
            <v>2.0486111111111101E-2</v>
          </cell>
          <cell r="G24" t="str">
            <v>Отинов А.Д.</v>
          </cell>
        </row>
        <row r="25">
          <cell r="A25">
            <v>60</v>
          </cell>
          <cell r="B25" t="str">
            <v>Щукова Лилия</v>
          </cell>
          <cell r="C25">
            <v>2015</v>
          </cell>
          <cell r="D25" t="str">
            <v>ДЮСШ-Корчевня</v>
          </cell>
          <cell r="E25" t="str">
            <v>1 км</v>
          </cell>
          <cell r="F25">
            <v>2.0833333333333301E-2</v>
          </cell>
          <cell r="G25" t="str">
            <v>Лесникова А.Н.</v>
          </cell>
        </row>
        <row r="26">
          <cell r="A26">
            <v>87</v>
          </cell>
          <cell r="B26"/>
          <cell r="C26"/>
          <cell r="D26"/>
          <cell r="E26"/>
          <cell r="F26">
            <v>3.0208333333333334E-2</v>
          </cell>
          <cell r="G26"/>
        </row>
        <row r="27">
          <cell r="A27">
            <v>88</v>
          </cell>
          <cell r="B27" t="str">
            <v>Радостева Владислава</v>
          </cell>
          <cell r="C27">
            <v>2012</v>
          </cell>
          <cell r="D27" t="str">
            <v>ДЮСШ-В-Иньва</v>
          </cell>
          <cell r="E27" t="str">
            <v>3 км</v>
          </cell>
          <cell r="F27">
            <v>3.0555555555555555E-2</v>
          </cell>
          <cell r="G27" t="str">
            <v>Харина М.М.</v>
          </cell>
        </row>
        <row r="28">
          <cell r="A28">
            <v>89</v>
          </cell>
          <cell r="B28"/>
          <cell r="C28"/>
          <cell r="D28"/>
          <cell r="E28"/>
          <cell r="F28">
            <v>3.0902777777777779E-2</v>
          </cell>
          <cell r="G28"/>
        </row>
        <row r="29">
          <cell r="A29">
            <v>90</v>
          </cell>
          <cell r="B29" t="str">
            <v>Тотьмянина Дарина</v>
          </cell>
          <cell r="C29">
            <v>2011</v>
          </cell>
          <cell r="D29" t="str">
            <v>ДЮСШ Кудымкар</v>
          </cell>
          <cell r="E29" t="str">
            <v>3 км</v>
          </cell>
          <cell r="F29">
            <v>3.125E-2</v>
          </cell>
          <cell r="G29" t="str">
            <v>Попов С.А.</v>
          </cell>
        </row>
        <row r="30">
          <cell r="A30">
            <v>121</v>
          </cell>
          <cell r="B30"/>
          <cell r="C30"/>
          <cell r="D30"/>
          <cell r="E30"/>
          <cell r="F30">
            <v>4.2013888888888885E-2</v>
          </cell>
          <cell r="G30"/>
        </row>
        <row r="31">
          <cell r="A31">
            <v>122</v>
          </cell>
          <cell r="B31" t="str">
            <v>Тыблицева Софья</v>
          </cell>
          <cell r="C31">
            <v>2008</v>
          </cell>
          <cell r="D31" t="str">
            <v>Кочевская СШ</v>
          </cell>
          <cell r="E31" t="str">
            <v>5 км</v>
          </cell>
          <cell r="F31">
            <v>4.2361111111111106E-2</v>
          </cell>
          <cell r="G31" t="str">
            <v>Зотев А.А.</v>
          </cell>
        </row>
        <row r="32">
          <cell r="A32">
            <v>123</v>
          </cell>
          <cell r="B32" t="str">
            <v>Рочева Елизавета</v>
          </cell>
          <cell r="C32">
            <v>2008</v>
          </cell>
          <cell r="D32" t="str">
            <v>ДЮСШ Белоево</v>
          </cell>
          <cell r="E32" t="str">
            <v>5 км.</v>
          </cell>
          <cell r="F32">
            <v>4.2708333333333327E-2</v>
          </cell>
          <cell r="G32" t="str">
            <v>Старцев В.А.</v>
          </cell>
        </row>
        <row r="33">
          <cell r="A33">
            <v>124</v>
          </cell>
          <cell r="B33" t="str">
            <v>Пикулева Валерия</v>
          </cell>
          <cell r="C33">
            <v>2008</v>
          </cell>
          <cell r="D33" t="str">
            <v>Кочевская СШ</v>
          </cell>
          <cell r="E33" t="str">
            <v>5 км</v>
          </cell>
          <cell r="F33">
            <v>4.30555555555555E-2</v>
          </cell>
          <cell r="G33" t="str">
            <v>Зотев А.А.</v>
          </cell>
        </row>
        <row r="34">
          <cell r="A34">
            <v>125</v>
          </cell>
          <cell r="B34" t="str">
            <v>Петерсон Анна</v>
          </cell>
          <cell r="C34">
            <v>2008</v>
          </cell>
          <cell r="D34" t="str">
            <v>ГКБУ "СШОР" СТАРТ"</v>
          </cell>
          <cell r="E34" t="str">
            <v>5 км</v>
          </cell>
          <cell r="F34">
            <v>4.3402777777777797E-2</v>
          </cell>
          <cell r="G34" t="str">
            <v>Мальцев Л.А.</v>
          </cell>
        </row>
        <row r="35">
          <cell r="A35">
            <v>126</v>
          </cell>
          <cell r="B35" t="str">
            <v>Климова Татьяна</v>
          </cell>
          <cell r="C35">
            <v>2008</v>
          </cell>
          <cell r="D35" t="str">
            <v>Кочевская СШ</v>
          </cell>
          <cell r="E35" t="str">
            <v>5 км</v>
          </cell>
          <cell r="F35">
            <v>4.3749999999999997E-2</v>
          </cell>
          <cell r="G35" t="str">
            <v>Зотев А.А.</v>
          </cell>
        </row>
        <row r="36">
          <cell r="A36">
            <v>127</v>
          </cell>
          <cell r="B36" t="str">
            <v>Захарова Карина</v>
          </cell>
          <cell r="C36">
            <v>2008</v>
          </cell>
          <cell r="D36" t="str">
            <v>ДЮСШ Кудымкар</v>
          </cell>
          <cell r="E36" t="str">
            <v>5 км</v>
          </cell>
          <cell r="F36">
            <v>4.4097222222222197E-2</v>
          </cell>
          <cell r="G36" t="str">
            <v>Попов Т.А.</v>
          </cell>
        </row>
        <row r="37">
          <cell r="A37">
            <v>128</v>
          </cell>
          <cell r="B37" t="str">
            <v xml:space="preserve">Дегтянникова Елизавета </v>
          </cell>
          <cell r="C37">
            <v>2008</v>
          </cell>
          <cell r="D37" t="str">
            <v>Кочевская СШ</v>
          </cell>
          <cell r="E37" t="str">
            <v>5 км</v>
          </cell>
          <cell r="F37">
            <v>4.4444444444444398E-2</v>
          </cell>
          <cell r="G37" t="str">
            <v>Зотев А.А.</v>
          </cell>
        </row>
        <row r="38">
          <cell r="A38">
            <v>129</v>
          </cell>
          <cell r="B38" t="str">
            <v>Гудовщикова Евгения</v>
          </cell>
          <cell r="C38">
            <v>2008</v>
          </cell>
          <cell r="D38" t="str">
            <v>Белоево ОШИ</v>
          </cell>
          <cell r="E38" t="str">
            <v>6 км</v>
          </cell>
          <cell r="F38">
            <v>4.4791666666666702E-2</v>
          </cell>
          <cell r="G38" t="str">
            <v>Бражкин А.И.</v>
          </cell>
        </row>
        <row r="39">
          <cell r="A39">
            <v>130</v>
          </cell>
          <cell r="B39"/>
          <cell r="C39"/>
          <cell r="D39"/>
          <cell r="E39"/>
          <cell r="F39">
            <v>4.5138888888888902E-2</v>
          </cell>
          <cell r="G39" t="str">
            <v>Зотев А.А.</v>
          </cell>
        </row>
        <row r="40">
          <cell r="A40">
            <v>131</v>
          </cell>
          <cell r="B40" t="str">
            <v xml:space="preserve">Бражкина Василиса </v>
          </cell>
          <cell r="C40">
            <v>2007</v>
          </cell>
          <cell r="D40" t="str">
            <v>ДЮСШ Белоево</v>
          </cell>
          <cell r="E40" t="str">
            <v>5 км.</v>
          </cell>
          <cell r="F40">
            <v>4.5486111111111102E-2</v>
          </cell>
          <cell r="G40" t="str">
            <v>Старцев В.А.</v>
          </cell>
        </row>
        <row r="41">
          <cell r="A41">
            <v>132</v>
          </cell>
          <cell r="B41" t="str">
            <v xml:space="preserve">Глухих Мария </v>
          </cell>
          <cell r="C41">
            <v>2010</v>
          </cell>
          <cell r="D41" t="str">
            <v>ДЮСШ-Пешнигорт</v>
          </cell>
          <cell r="E41" t="str">
            <v>5 км.</v>
          </cell>
          <cell r="F41">
            <v>4.5833333333333302E-2</v>
          </cell>
          <cell r="G41" t="str">
            <v>Денисов В.Д.</v>
          </cell>
        </row>
        <row r="42">
          <cell r="A42">
            <v>133</v>
          </cell>
          <cell r="B42" t="str">
            <v>Фирсова Алена</v>
          </cell>
          <cell r="C42">
            <v>2009</v>
          </cell>
          <cell r="D42" t="str">
            <v>ДЮСШ-Пешнигорт</v>
          </cell>
          <cell r="E42" t="str">
            <v>5 км.</v>
          </cell>
          <cell r="F42">
            <v>4.6180555555555503E-2</v>
          </cell>
          <cell r="G42" t="str">
            <v>Денисов В.Д.</v>
          </cell>
        </row>
        <row r="43">
          <cell r="A43">
            <v>134</v>
          </cell>
          <cell r="B43" t="str">
            <v>Мехоношина Елизавета</v>
          </cell>
          <cell r="C43">
            <v>2009</v>
          </cell>
          <cell r="D43" t="str">
            <v>ДЮСШ-Пешнигорт</v>
          </cell>
          <cell r="E43" t="str">
            <v>5 км.</v>
          </cell>
          <cell r="F43">
            <v>4.65277777777778E-2</v>
          </cell>
          <cell r="G43" t="str">
            <v>Денисов В.Д.</v>
          </cell>
        </row>
        <row r="44">
          <cell r="A44"/>
          <cell r="B44" t="e">
            <v>#N/A</v>
          </cell>
          <cell r="C44" t="e">
            <v>#N/A</v>
          </cell>
          <cell r="D44" t="e">
            <v>#N/A</v>
          </cell>
          <cell r="E44" t="e">
            <v>#N/A</v>
          </cell>
          <cell r="F44">
            <v>4.6875E-2</v>
          </cell>
          <cell r="G44" t="e">
            <v>#N/A</v>
          </cell>
        </row>
        <row r="45">
          <cell r="A45"/>
          <cell r="B45" t="e">
            <v>#N/A</v>
          </cell>
          <cell r="C45" t="e">
            <v>#N/A</v>
          </cell>
          <cell r="D45" t="e">
            <v>#N/A</v>
          </cell>
          <cell r="E45" t="e">
            <v>#N/A</v>
          </cell>
          <cell r="F45">
            <v>4.72222222222222E-2</v>
          </cell>
          <cell r="G45" t="e">
            <v>#N/A</v>
          </cell>
        </row>
        <row r="352">
          <cell r="A352">
            <v>0</v>
          </cell>
          <cell r="B352">
            <v>0</v>
          </cell>
          <cell r="C352">
            <v>0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</row>
      </sheetData>
      <sheetData sheetId="2">
        <row r="4">
          <cell r="A4">
            <v>1</v>
          </cell>
          <cell r="B4"/>
          <cell r="C4"/>
          <cell r="D4"/>
          <cell r="E4"/>
          <cell r="F4">
            <v>3.4722222222222224E-4</v>
          </cell>
          <cell r="G4" t="str">
            <v>Попов С.А.</v>
          </cell>
        </row>
        <row r="5">
          <cell r="A5">
            <v>2</v>
          </cell>
          <cell r="B5" t="str">
            <v xml:space="preserve">Вавилин Денис </v>
          </cell>
          <cell r="C5">
            <v>2014</v>
          </cell>
          <cell r="D5" t="str">
            <v>Кочевская СШ</v>
          </cell>
          <cell r="E5" t="str">
            <v>1 км</v>
          </cell>
          <cell r="F5">
            <v>6.9444444444444447E-4</v>
          </cell>
          <cell r="G5" t="str">
            <v>Зотев А.А.</v>
          </cell>
        </row>
        <row r="6">
          <cell r="A6">
            <v>3</v>
          </cell>
          <cell r="B6" t="str">
            <v>Гасанов Худаверди</v>
          </cell>
          <cell r="C6">
            <v>2013</v>
          </cell>
          <cell r="D6" t="str">
            <v>ДЮСШ Кудымкар</v>
          </cell>
          <cell r="E6" t="str">
            <v>1 км</v>
          </cell>
          <cell r="F6">
            <v>1.0416666666666667E-3</v>
          </cell>
          <cell r="G6" t="str">
            <v>Попов С.А.</v>
          </cell>
        </row>
        <row r="7">
          <cell r="A7">
            <v>4</v>
          </cell>
          <cell r="B7"/>
          <cell r="C7"/>
          <cell r="D7"/>
          <cell r="E7"/>
          <cell r="F7">
            <v>1.38888888888889E-3</v>
          </cell>
          <cell r="G7" t="str">
            <v>Попов С.А.</v>
          </cell>
        </row>
        <row r="8">
          <cell r="A8">
            <v>5</v>
          </cell>
          <cell r="B8" t="str">
            <v xml:space="preserve">Гущин Роман </v>
          </cell>
          <cell r="C8">
            <v>2013</v>
          </cell>
          <cell r="D8" t="str">
            <v>ДЮСШ-Кудымкар</v>
          </cell>
          <cell r="E8" t="str">
            <v>1 км</v>
          </cell>
          <cell r="F8">
            <v>1.7361111111111099E-3</v>
          </cell>
          <cell r="G8" t="str">
            <v>Казаринов А.Л.</v>
          </cell>
        </row>
        <row r="9">
          <cell r="A9">
            <v>6</v>
          </cell>
          <cell r="B9" t="str">
            <v>Ермаков Кирилл</v>
          </cell>
          <cell r="C9">
            <v>2013</v>
          </cell>
          <cell r="D9" t="str">
            <v>ДЮСШ-В-Иньва</v>
          </cell>
          <cell r="E9" t="str">
            <v>1 км</v>
          </cell>
          <cell r="F9">
            <v>2.0833333333333298E-3</v>
          </cell>
          <cell r="G9" t="str">
            <v>Харина М.М.</v>
          </cell>
        </row>
        <row r="10">
          <cell r="A10">
            <v>7</v>
          </cell>
          <cell r="B10" t="str">
            <v xml:space="preserve">Зотев Захар </v>
          </cell>
          <cell r="C10">
            <v>2014</v>
          </cell>
          <cell r="D10" t="str">
            <v>Кочевская СШ</v>
          </cell>
          <cell r="E10" t="str">
            <v>1 км</v>
          </cell>
          <cell r="F10">
            <v>2.43055555555555E-3</v>
          </cell>
          <cell r="G10" t="str">
            <v>Зотев А.А.</v>
          </cell>
        </row>
        <row r="11">
          <cell r="A11">
            <v>8</v>
          </cell>
          <cell r="B11"/>
          <cell r="C11"/>
          <cell r="D11"/>
          <cell r="E11"/>
          <cell r="F11">
            <v>2.7777777777777801E-3</v>
          </cell>
          <cell r="G11" t="str">
            <v>Попов Т.А.</v>
          </cell>
        </row>
        <row r="12">
          <cell r="A12">
            <v>9</v>
          </cell>
          <cell r="B12" t="str">
            <v>Коньшин Руслан</v>
          </cell>
          <cell r="C12">
            <v>2014</v>
          </cell>
          <cell r="D12" t="str">
            <v>ДЮСШ-Белоево</v>
          </cell>
          <cell r="E12" t="str">
            <v>1 км</v>
          </cell>
          <cell r="F12">
            <v>3.1250000000000002E-3</v>
          </cell>
          <cell r="G12" t="str">
            <v>Старцев В.А.</v>
          </cell>
        </row>
        <row r="13">
          <cell r="A13">
            <v>10</v>
          </cell>
          <cell r="B13" t="str">
            <v>Коньшин Сергей</v>
          </cell>
          <cell r="C13">
            <v>2014</v>
          </cell>
          <cell r="D13" t="str">
            <v>ДЮСШ Кудымкар</v>
          </cell>
          <cell r="E13" t="str">
            <v>1 км</v>
          </cell>
          <cell r="F13">
            <v>3.4722222222222199E-3</v>
          </cell>
          <cell r="G13" t="str">
            <v>Попов С.А.</v>
          </cell>
        </row>
        <row r="14">
          <cell r="A14">
            <v>11</v>
          </cell>
          <cell r="B14" t="str">
            <v xml:space="preserve">Лесников Арсений </v>
          </cell>
          <cell r="C14">
            <v>2014</v>
          </cell>
          <cell r="D14" t="str">
            <v>Кочевская СШ</v>
          </cell>
          <cell r="E14" t="str">
            <v>1 км</v>
          </cell>
          <cell r="F14">
            <v>3.81944444444444E-3</v>
          </cell>
          <cell r="G14" t="str">
            <v>Зотев А.А.</v>
          </cell>
        </row>
        <row r="15">
          <cell r="A15">
            <v>12</v>
          </cell>
          <cell r="B15" t="str">
            <v xml:space="preserve">Минин Иван </v>
          </cell>
          <cell r="C15">
            <v>2014</v>
          </cell>
          <cell r="D15" t="str">
            <v>Кочевская СШ</v>
          </cell>
          <cell r="E15" t="str">
            <v>1 км</v>
          </cell>
          <cell r="F15">
            <v>4.1666666666666597E-3</v>
          </cell>
          <cell r="G15" t="str">
            <v>Зотев А.А.</v>
          </cell>
        </row>
        <row r="16">
          <cell r="A16">
            <v>13</v>
          </cell>
          <cell r="B16" t="str">
            <v xml:space="preserve">Парфилов Роман </v>
          </cell>
          <cell r="C16">
            <v>2013</v>
          </cell>
          <cell r="D16" t="str">
            <v>ДЮСШ-Кува</v>
          </cell>
          <cell r="E16" t="str">
            <v>1км</v>
          </cell>
          <cell r="F16">
            <v>4.5138888888888902E-3</v>
          </cell>
          <cell r="G16" t="str">
            <v>Отинов А.Д.</v>
          </cell>
        </row>
        <row r="17">
          <cell r="A17">
            <v>14</v>
          </cell>
          <cell r="B17" t="str">
            <v>Петров Илья</v>
          </cell>
          <cell r="C17">
            <v>2014</v>
          </cell>
          <cell r="D17" t="str">
            <v>ДЮСШ-Корчевня</v>
          </cell>
          <cell r="E17" t="str">
            <v>1 км</v>
          </cell>
          <cell r="F17">
            <v>4.8611111111111103E-3</v>
          </cell>
          <cell r="G17" t="str">
            <v>Лесникова А.Н.</v>
          </cell>
        </row>
        <row r="18">
          <cell r="A18">
            <v>15</v>
          </cell>
          <cell r="B18" t="str">
            <v>Петров Степан</v>
          </cell>
          <cell r="C18">
            <v>2013</v>
          </cell>
          <cell r="D18" t="str">
            <v>ДЮСШ-Корчевня</v>
          </cell>
          <cell r="E18" t="str">
            <v>1 км</v>
          </cell>
          <cell r="F18">
            <v>5.2083333333333296E-3</v>
          </cell>
          <cell r="G18" t="str">
            <v>Лесникова А.Н.</v>
          </cell>
        </row>
        <row r="19">
          <cell r="A19">
            <v>16</v>
          </cell>
          <cell r="B19" t="str">
            <v>Подъянов Владислав</v>
          </cell>
          <cell r="C19">
            <v>2014</v>
          </cell>
          <cell r="D19" t="str">
            <v>ДЮСШ-Белоево</v>
          </cell>
          <cell r="E19" t="str">
            <v>1 км</v>
          </cell>
          <cell r="F19">
            <v>5.5555555555555497E-3</v>
          </cell>
          <cell r="G19" t="str">
            <v>Старцев В.А.</v>
          </cell>
        </row>
        <row r="20">
          <cell r="A20">
            <v>17</v>
          </cell>
          <cell r="B20" t="str">
            <v xml:space="preserve">Радостев Денис </v>
          </cell>
          <cell r="C20">
            <v>2013</v>
          </cell>
          <cell r="D20" t="str">
            <v>ДЮСШ-Кудымкар</v>
          </cell>
          <cell r="E20" t="str">
            <v>1 км</v>
          </cell>
          <cell r="F20">
            <v>5.9027777777777802E-3</v>
          </cell>
          <cell r="G20" t="str">
            <v>Попов Т.А.</v>
          </cell>
        </row>
        <row r="21">
          <cell r="A21">
            <v>18</v>
          </cell>
          <cell r="B21" t="str">
            <v xml:space="preserve">Суранов Михаил </v>
          </cell>
          <cell r="C21">
            <v>2013</v>
          </cell>
          <cell r="D21" t="str">
            <v>ДЮСШ-Кудымкар</v>
          </cell>
          <cell r="E21" t="str">
            <v>1 км</v>
          </cell>
          <cell r="F21">
            <v>6.2500000000000003E-3</v>
          </cell>
          <cell r="G21" t="str">
            <v>Попов Т.А.</v>
          </cell>
        </row>
        <row r="22">
          <cell r="A22">
            <v>19</v>
          </cell>
          <cell r="B22"/>
          <cell r="C22"/>
          <cell r="D22"/>
          <cell r="E22"/>
          <cell r="F22">
            <v>6.5972222222222404E-3</v>
          </cell>
          <cell r="G22"/>
        </row>
        <row r="23">
          <cell r="A23">
            <v>20</v>
          </cell>
          <cell r="B23"/>
          <cell r="C23"/>
          <cell r="D23"/>
          <cell r="E23"/>
          <cell r="F23">
            <v>6.9444444444444701E-3</v>
          </cell>
          <cell r="G23"/>
        </row>
        <row r="24">
          <cell r="A24">
            <v>21</v>
          </cell>
          <cell r="B24"/>
          <cell r="C24"/>
          <cell r="D24"/>
          <cell r="E24"/>
          <cell r="F24">
            <v>7.2916666666666997E-3</v>
          </cell>
          <cell r="G24"/>
        </row>
        <row r="25">
          <cell r="A25">
            <v>22</v>
          </cell>
          <cell r="B25" t="str">
            <v>Щукин Станислав</v>
          </cell>
          <cell r="C25">
            <v>2014</v>
          </cell>
          <cell r="D25" t="str">
            <v>ДЮСШ-Белоево</v>
          </cell>
          <cell r="E25" t="str">
            <v>1 км</v>
          </cell>
          <cell r="F25">
            <v>7.6388888888889303E-3</v>
          </cell>
          <cell r="G25" t="str">
            <v>Старцев В.А.</v>
          </cell>
        </row>
        <row r="26">
          <cell r="A26">
            <v>23</v>
          </cell>
          <cell r="B26"/>
          <cell r="C26"/>
          <cell r="D26"/>
          <cell r="E26"/>
          <cell r="F26">
            <v>7.9861111111111608E-3</v>
          </cell>
          <cell r="G26"/>
        </row>
        <row r="27">
          <cell r="A27">
            <v>24</v>
          </cell>
          <cell r="B27"/>
          <cell r="C27"/>
          <cell r="D27"/>
          <cell r="E27"/>
          <cell r="F27">
            <v>8.3333333333333905E-3</v>
          </cell>
          <cell r="G27"/>
        </row>
        <row r="28">
          <cell r="A28">
            <v>25</v>
          </cell>
          <cell r="B28" t="str">
            <v xml:space="preserve">Боталов Матвей </v>
          </cell>
          <cell r="C28">
            <v>2016</v>
          </cell>
          <cell r="D28" t="str">
            <v>ДЮСШ-Кува</v>
          </cell>
          <cell r="E28" t="str">
            <v>1 км</v>
          </cell>
          <cell r="F28">
            <v>8.6805555555555507E-3</v>
          </cell>
          <cell r="G28" t="str">
            <v>Отинов А.Д.</v>
          </cell>
        </row>
        <row r="29">
          <cell r="A29">
            <v>26</v>
          </cell>
          <cell r="B29" t="str">
            <v>Гасанов Аслан</v>
          </cell>
          <cell r="C29">
            <v>2017</v>
          </cell>
          <cell r="D29" t="str">
            <v>ДЮСШ Кудымкар</v>
          </cell>
          <cell r="E29" t="str">
            <v>1 км</v>
          </cell>
          <cell r="F29">
            <v>9.0277777777777804E-3</v>
          </cell>
          <cell r="G29" t="str">
            <v>Попов С.А.</v>
          </cell>
        </row>
        <row r="30">
          <cell r="A30">
            <v>27</v>
          </cell>
          <cell r="B30" t="str">
            <v xml:space="preserve">Голев Кирилл </v>
          </cell>
          <cell r="C30">
            <v>2016</v>
          </cell>
          <cell r="D30" t="str">
            <v>ДЮСШ-Кудымкар</v>
          </cell>
          <cell r="E30" t="str">
            <v>1 км</v>
          </cell>
          <cell r="F30">
            <v>9.3749999999999997E-3</v>
          </cell>
          <cell r="G30" t="str">
            <v>Попов Т.А.</v>
          </cell>
        </row>
        <row r="31">
          <cell r="A31">
            <v>28</v>
          </cell>
          <cell r="B31" t="str">
            <v>Лесников Вадим</v>
          </cell>
          <cell r="C31">
            <v>2015</v>
          </cell>
          <cell r="D31" t="str">
            <v>ДЮСШ-Корчевня</v>
          </cell>
          <cell r="E31" t="str">
            <v>1 км</v>
          </cell>
          <cell r="F31">
            <v>9.7222222222222206E-3</v>
          </cell>
          <cell r="G31" t="str">
            <v>Лесникова А.Н.</v>
          </cell>
        </row>
        <row r="32">
          <cell r="A32">
            <v>29</v>
          </cell>
          <cell r="B32" t="str">
            <v>Лесников Игорь</v>
          </cell>
          <cell r="C32">
            <v>2017</v>
          </cell>
          <cell r="D32" t="str">
            <v>ДЮСШ-Корчевня</v>
          </cell>
          <cell r="E32" t="str">
            <v>1 км</v>
          </cell>
          <cell r="F32">
            <v>1.00694444444444E-2</v>
          </cell>
          <cell r="G32" t="str">
            <v>Лесникова А.Н.</v>
          </cell>
        </row>
        <row r="33">
          <cell r="A33">
            <v>30</v>
          </cell>
          <cell r="B33"/>
          <cell r="C33"/>
          <cell r="D33"/>
          <cell r="E33"/>
          <cell r="F33">
            <v>1.0416666666666701E-2</v>
          </cell>
          <cell r="G33"/>
        </row>
        <row r="34">
          <cell r="A34">
            <v>31</v>
          </cell>
          <cell r="B34" t="str">
            <v>Никитин Михаил</v>
          </cell>
          <cell r="C34">
            <v>2015</v>
          </cell>
          <cell r="D34" t="str">
            <v>ДЮСШ-Пешнигорт</v>
          </cell>
          <cell r="E34" t="str">
            <v>1 км.</v>
          </cell>
          <cell r="F34">
            <v>1.0763888888888899E-2</v>
          </cell>
          <cell r="G34" t="str">
            <v>Денисов В.Д.</v>
          </cell>
        </row>
        <row r="35">
          <cell r="A35">
            <v>32</v>
          </cell>
          <cell r="B35" t="str">
            <v xml:space="preserve">Никулин Иван </v>
          </cell>
          <cell r="C35">
            <v>2015</v>
          </cell>
          <cell r="D35" t="str">
            <v>ДЮСШ-Кудымкар</v>
          </cell>
          <cell r="E35" t="str">
            <v>1 км</v>
          </cell>
          <cell r="F35">
            <v>1.1111111111111099E-2</v>
          </cell>
          <cell r="G35" t="str">
            <v>Попов Т.А.</v>
          </cell>
        </row>
        <row r="36">
          <cell r="A36">
            <v>33</v>
          </cell>
          <cell r="B36" t="str">
            <v>Петров Василий</v>
          </cell>
          <cell r="C36">
            <v>2015</v>
          </cell>
          <cell r="D36" t="str">
            <v>ДЮСШ-Корчевня</v>
          </cell>
          <cell r="E36" t="str">
            <v>1 км</v>
          </cell>
          <cell r="F36">
            <v>1.14583333333333E-2</v>
          </cell>
          <cell r="G36" t="str">
            <v>Лесникова А.Н.</v>
          </cell>
        </row>
        <row r="37">
          <cell r="A37">
            <v>34</v>
          </cell>
          <cell r="B37" t="str">
            <v xml:space="preserve">Сабуров Кирилл </v>
          </cell>
          <cell r="C37">
            <v>2016</v>
          </cell>
          <cell r="D37" t="str">
            <v>ДЮСШ-Кудымкар</v>
          </cell>
          <cell r="E37" t="str">
            <v>1 км</v>
          </cell>
          <cell r="F37">
            <v>1.18055555555555E-2</v>
          </cell>
          <cell r="G37" t="str">
            <v>Казаринов А.Л.</v>
          </cell>
        </row>
        <row r="38">
          <cell r="A38">
            <v>35</v>
          </cell>
          <cell r="B38" t="str">
            <v>Сизов Эрнест</v>
          </cell>
          <cell r="C38">
            <v>2016</v>
          </cell>
          <cell r="D38" t="str">
            <v>Кочевская СШ</v>
          </cell>
          <cell r="E38" t="str">
            <v>1 км</v>
          </cell>
          <cell r="F38">
            <v>1.2152777777777801E-2</v>
          </cell>
          <cell r="G38" t="str">
            <v>Зотев А.А.</v>
          </cell>
        </row>
        <row r="39">
          <cell r="A39">
            <v>36</v>
          </cell>
          <cell r="B39" t="str">
            <v xml:space="preserve">Утробин Максим </v>
          </cell>
          <cell r="C39">
            <v>2015</v>
          </cell>
          <cell r="D39" t="str">
            <v>Кочевская СШ</v>
          </cell>
          <cell r="E39" t="str">
            <v>1 км</v>
          </cell>
          <cell r="F39">
            <v>1.2500000000000001E-2</v>
          </cell>
          <cell r="G39" t="str">
            <v>Зотев А.А.</v>
          </cell>
        </row>
        <row r="40">
          <cell r="A40">
            <v>37</v>
          </cell>
          <cell r="B40" t="str">
            <v xml:space="preserve">Чугаев Матвей </v>
          </cell>
          <cell r="C40">
            <v>2016</v>
          </cell>
          <cell r="D40" t="str">
            <v>ДЮСШ-Кува</v>
          </cell>
          <cell r="E40" t="str">
            <v>1км</v>
          </cell>
          <cell r="F40">
            <v>1.2847222222222201E-2</v>
          </cell>
          <cell r="G40" t="str">
            <v>Отинов А.Д.</v>
          </cell>
        </row>
        <row r="41">
          <cell r="A41">
            <v>38</v>
          </cell>
          <cell r="B41" t="str">
            <v xml:space="preserve">Щукин Юрий </v>
          </cell>
          <cell r="C41">
            <v>2015</v>
          </cell>
          <cell r="D41" t="str">
            <v>ДЮСШ-Кува</v>
          </cell>
          <cell r="E41" t="str">
            <v>1км</v>
          </cell>
          <cell r="F41">
            <v>1.3194444444444399E-2</v>
          </cell>
          <cell r="G41" t="str">
            <v>Отинов А.Д.</v>
          </cell>
        </row>
        <row r="42">
          <cell r="A42">
            <v>69</v>
          </cell>
          <cell r="B42"/>
          <cell r="C42"/>
          <cell r="D42"/>
          <cell r="E42"/>
          <cell r="F42">
            <v>2.3958333333333331E-2</v>
          </cell>
          <cell r="G42" t="str">
            <v>Попов Т.А.</v>
          </cell>
        </row>
        <row r="43">
          <cell r="A43">
            <v>70</v>
          </cell>
          <cell r="B43"/>
          <cell r="C43"/>
          <cell r="D43"/>
          <cell r="E43"/>
          <cell r="F43">
            <v>2.4305555555555556E-2</v>
          </cell>
          <cell r="G43" t="str">
            <v>Попов Т.А.</v>
          </cell>
        </row>
        <row r="44">
          <cell r="A44">
            <v>71</v>
          </cell>
          <cell r="B44"/>
          <cell r="C44"/>
          <cell r="D44"/>
          <cell r="E44"/>
          <cell r="F44">
            <v>2.4652777777777777E-2</v>
          </cell>
          <cell r="G44" t="str">
            <v>Попов Т.А.</v>
          </cell>
        </row>
        <row r="45">
          <cell r="A45">
            <v>72</v>
          </cell>
          <cell r="B45" t="str">
            <v>Ковыляев Михаил</v>
          </cell>
          <cell r="C45">
            <v>2011</v>
          </cell>
          <cell r="D45" t="str">
            <v>ДЮСШ-В-Иньва</v>
          </cell>
          <cell r="E45" t="str">
            <v>3 км</v>
          </cell>
          <cell r="F45">
            <v>2.5000000000000001E-2</v>
          </cell>
          <cell r="G45" t="str">
            <v>Харина М.М.</v>
          </cell>
        </row>
        <row r="46">
          <cell r="A46">
            <v>73</v>
          </cell>
          <cell r="B46" t="str">
            <v>Мехоношин Данила</v>
          </cell>
          <cell r="C46">
            <v>2011</v>
          </cell>
          <cell r="D46" t="str">
            <v>ДЮСШ-Пешнигорт</v>
          </cell>
          <cell r="E46" t="str">
            <v>3 км.</v>
          </cell>
          <cell r="F46">
            <v>2.5347222222222202E-2</v>
          </cell>
          <cell r="G46" t="str">
            <v>Денисов В.Д.</v>
          </cell>
        </row>
        <row r="47">
          <cell r="A47">
            <v>74</v>
          </cell>
          <cell r="B47" t="str">
            <v>Мутовкин Павел</v>
          </cell>
          <cell r="C47">
            <v>2012</v>
          </cell>
          <cell r="D47" t="str">
            <v>ДЮСШ-Егорова</v>
          </cell>
          <cell r="E47" t="str">
            <v>3 км</v>
          </cell>
          <cell r="F47">
            <v>2.5694444444444499E-2</v>
          </cell>
          <cell r="G47" t="str">
            <v>Полуянов В.К.</v>
          </cell>
        </row>
        <row r="48">
          <cell r="A48">
            <v>75</v>
          </cell>
          <cell r="B48"/>
          <cell r="C48"/>
          <cell r="D48"/>
          <cell r="E48"/>
          <cell r="F48">
            <v>2.6041666666666598E-2</v>
          </cell>
          <cell r="G48"/>
        </row>
        <row r="49">
          <cell r="A49">
            <v>76</v>
          </cell>
          <cell r="B49" t="str">
            <v xml:space="preserve">Плотников Давид </v>
          </cell>
          <cell r="C49">
            <v>2012</v>
          </cell>
          <cell r="D49" t="str">
            <v>ДЮСШ-Кува</v>
          </cell>
          <cell r="E49" t="str">
            <v>3 км</v>
          </cell>
          <cell r="F49">
            <v>2.6388888888888899E-2</v>
          </cell>
          <cell r="G49" t="str">
            <v>Отинов А.Д.</v>
          </cell>
        </row>
        <row r="50">
          <cell r="A50">
            <v>77</v>
          </cell>
          <cell r="B50" t="str">
            <v>Старцев Иван</v>
          </cell>
          <cell r="C50">
            <v>2011</v>
          </cell>
          <cell r="D50" t="str">
            <v>ДЮСШ-В-Иньва</v>
          </cell>
          <cell r="E50" t="str">
            <v>3 км</v>
          </cell>
          <cell r="F50">
            <v>2.6736111111111099E-2</v>
          </cell>
          <cell r="G50" t="str">
            <v>Харина М.М.</v>
          </cell>
        </row>
        <row r="51">
          <cell r="A51">
            <v>78</v>
          </cell>
          <cell r="B51"/>
          <cell r="C51"/>
          <cell r="D51"/>
          <cell r="E51"/>
          <cell r="F51">
            <v>2.70833333333334E-2</v>
          </cell>
          <cell r="G51" t="str">
            <v>Попов Т.А.</v>
          </cell>
        </row>
        <row r="52">
          <cell r="A52">
            <v>79</v>
          </cell>
          <cell r="B52" t="str">
            <v xml:space="preserve">Ульянов Матвей </v>
          </cell>
          <cell r="C52">
            <v>2012</v>
          </cell>
          <cell r="D52" t="str">
            <v>ДЮСШ-Кува</v>
          </cell>
          <cell r="E52" t="str">
            <v>3 км</v>
          </cell>
          <cell r="F52">
            <v>2.74305555555556E-2</v>
          </cell>
          <cell r="G52" t="str">
            <v>Отинов А.Д.</v>
          </cell>
        </row>
        <row r="53">
          <cell r="A53">
            <v>80</v>
          </cell>
          <cell r="B53" t="str">
            <v>Хозяшев Матвей</v>
          </cell>
          <cell r="C53">
            <v>2011</v>
          </cell>
          <cell r="D53" t="str">
            <v>ДЮСШ-Пешнигорт</v>
          </cell>
          <cell r="E53" t="str">
            <v>3 км.</v>
          </cell>
          <cell r="F53">
            <v>2.7777777777777801E-2</v>
          </cell>
          <cell r="G53" t="str">
            <v>Денисов В.Д.</v>
          </cell>
        </row>
        <row r="54">
          <cell r="A54">
            <v>81</v>
          </cell>
          <cell r="B54" t="str">
            <v xml:space="preserve">Азанов Вячеслав </v>
          </cell>
          <cell r="C54">
            <v>1962</v>
          </cell>
          <cell r="D54" t="str">
            <v xml:space="preserve"> Верещагинский МО</v>
          </cell>
          <cell r="E54" t="str">
            <v>3 км</v>
          </cell>
          <cell r="F54">
            <v>2.8125000000000001E-2</v>
          </cell>
          <cell r="G54">
            <v>0</v>
          </cell>
        </row>
        <row r="55">
          <cell r="A55">
            <v>82</v>
          </cell>
          <cell r="B55" t="str">
            <v>Боталов Валерий Ник.</v>
          </cell>
          <cell r="C55">
            <v>1947</v>
          </cell>
          <cell r="D55" t="str">
            <v>Юсьва-ветераны</v>
          </cell>
          <cell r="E55" t="str">
            <v>3 км</v>
          </cell>
          <cell r="F55">
            <v>2.8472222222222301E-2</v>
          </cell>
          <cell r="G55">
            <v>0</v>
          </cell>
        </row>
        <row r="56">
          <cell r="A56">
            <v>83</v>
          </cell>
          <cell r="B56" t="str">
            <v>Денисов Владимир Дм.</v>
          </cell>
          <cell r="C56">
            <v>1948</v>
          </cell>
          <cell r="D56" t="str">
            <v>ДЮСШ-Пешнигорт</v>
          </cell>
          <cell r="E56" t="str">
            <v>3 км</v>
          </cell>
          <cell r="F56">
            <v>2.8819444444444502E-2</v>
          </cell>
          <cell r="G56" t="str">
            <v>Денисов В.Д.</v>
          </cell>
        </row>
        <row r="57">
          <cell r="A57">
            <v>84</v>
          </cell>
          <cell r="B57" t="str">
            <v>Истомин Александр Гр.</v>
          </cell>
          <cell r="C57">
            <v>1958</v>
          </cell>
          <cell r="D57" t="str">
            <v>Юсьва-ветераны</v>
          </cell>
          <cell r="E57" t="str">
            <v>3 км</v>
          </cell>
          <cell r="F57">
            <v>2.9166666666666698E-2</v>
          </cell>
          <cell r="G57">
            <v>0</v>
          </cell>
        </row>
        <row r="58">
          <cell r="A58">
            <v>85</v>
          </cell>
          <cell r="B58" t="str">
            <v xml:space="preserve">Минин Евгений </v>
          </cell>
          <cell r="C58">
            <v>1959</v>
          </cell>
          <cell r="D58" t="str">
            <v>с. Кочево</v>
          </cell>
          <cell r="E58" t="str">
            <v>5 км</v>
          </cell>
          <cell r="F58">
            <v>2.9513888888888899E-2</v>
          </cell>
          <cell r="G58">
            <v>0</v>
          </cell>
        </row>
        <row r="59">
          <cell r="A59">
            <v>86</v>
          </cell>
          <cell r="B59" t="str">
            <v>Полуянов Вячеслав К.</v>
          </cell>
          <cell r="C59">
            <v>1960</v>
          </cell>
          <cell r="D59" t="str">
            <v>Егорова</v>
          </cell>
          <cell r="E59" t="str">
            <v>3 км</v>
          </cell>
          <cell r="F59">
            <v>2.9861111111111199E-2</v>
          </cell>
          <cell r="G59">
            <v>0</v>
          </cell>
        </row>
        <row r="60">
          <cell r="A60">
            <v>100</v>
          </cell>
          <cell r="B60" t="str">
            <v xml:space="preserve">Денисов Роман </v>
          </cell>
          <cell r="C60">
            <v>1994</v>
          </cell>
          <cell r="D60" t="str">
            <v>С. Кочево</v>
          </cell>
          <cell r="E60" t="str">
            <v>15  км</v>
          </cell>
          <cell r="F60">
            <v>3.4722222222222224E-2</v>
          </cell>
          <cell r="G60">
            <v>0</v>
          </cell>
        </row>
        <row r="61">
          <cell r="A61">
            <v>101</v>
          </cell>
          <cell r="B61" t="str">
            <v>Зырянов Сергей</v>
          </cell>
          <cell r="C61">
            <v>2005</v>
          </cell>
          <cell r="D61" t="str">
            <v>ГКБУ "СШОР" СТАРТ"</v>
          </cell>
          <cell r="E61" t="str">
            <v>15 км.</v>
          </cell>
          <cell r="F61">
            <v>3.5069444444444445E-2</v>
          </cell>
          <cell r="G61" t="str">
            <v>Мальцев Л.А.</v>
          </cell>
        </row>
        <row r="62">
          <cell r="A62">
            <v>102</v>
          </cell>
          <cell r="B62" t="str">
            <v>Петров Данил</v>
          </cell>
          <cell r="C62">
            <v>2008</v>
          </cell>
          <cell r="D62" t="str">
            <v>ГКБУ "СШОР" СТАРТ"</v>
          </cell>
          <cell r="E62" t="str">
            <v>15 км.</v>
          </cell>
          <cell r="F62">
            <v>3.5416666666666666E-2</v>
          </cell>
          <cell r="G62" t="str">
            <v>Мальцев Л.А.</v>
          </cell>
        </row>
        <row r="63">
          <cell r="A63">
            <v>103</v>
          </cell>
          <cell r="B63" t="str">
            <v>Петров Кирилл</v>
          </cell>
          <cell r="C63">
            <v>2008</v>
          </cell>
          <cell r="D63" t="str">
            <v>ГКБУ "СШОР" СТАРТ"</v>
          </cell>
          <cell r="E63" t="str">
            <v>15 км.</v>
          </cell>
          <cell r="F63">
            <v>3.5763888888888901E-2</v>
          </cell>
          <cell r="G63" t="str">
            <v>Мальцев Л.А.</v>
          </cell>
        </row>
        <row r="64">
          <cell r="A64">
            <v>104</v>
          </cell>
          <cell r="B64"/>
          <cell r="C64"/>
          <cell r="D64"/>
          <cell r="E64"/>
          <cell r="F64">
            <v>3.6111111111111101E-2</v>
          </cell>
          <cell r="G64"/>
        </row>
        <row r="65">
          <cell r="A65">
            <v>105</v>
          </cell>
          <cell r="B65" t="str">
            <v>Батин Матвей</v>
          </cell>
          <cell r="C65">
            <v>2010</v>
          </cell>
          <cell r="D65" t="str">
            <v>ГКБУ "СШОР" СТАРТ"</v>
          </cell>
          <cell r="E65" t="str">
            <v>10 км.</v>
          </cell>
          <cell r="F65">
            <v>3.6458333333333301E-2</v>
          </cell>
          <cell r="G65" t="str">
            <v>Мальцев Л.А.</v>
          </cell>
        </row>
        <row r="66">
          <cell r="A66">
            <v>106</v>
          </cell>
          <cell r="B66"/>
          <cell r="C66"/>
          <cell r="D66"/>
          <cell r="E66"/>
          <cell r="F66">
            <v>3.6805555555555598E-2</v>
          </cell>
          <cell r="G66" t="str">
            <v>Попов Т.А.</v>
          </cell>
        </row>
        <row r="67">
          <cell r="A67">
            <v>107</v>
          </cell>
          <cell r="B67" t="str">
            <v xml:space="preserve">Истомин Степан </v>
          </cell>
          <cell r="C67">
            <v>2010</v>
          </cell>
          <cell r="D67" t="str">
            <v>Кочевская СШ</v>
          </cell>
          <cell r="E67" t="str">
            <v>10 км</v>
          </cell>
          <cell r="F67">
            <v>3.7152777777777798E-2</v>
          </cell>
          <cell r="G67" t="str">
            <v>Зотев А.А.</v>
          </cell>
        </row>
        <row r="68">
          <cell r="A68">
            <v>108</v>
          </cell>
          <cell r="B68"/>
          <cell r="C68"/>
          <cell r="D68"/>
          <cell r="E68"/>
          <cell r="F68">
            <v>3.7499999999999999E-2</v>
          </cell>
          <cell r="G68" t="str">
            <v>Попов Т.А.</v>
          </cell>
        </row>
        <row r="69">
          <cell r="A69">
            <v>109</v>
          </cell>
          <cell r="B69" t="str">
            <v>Надымов Максим</v>
          </cell>
          <cell r="C69">
            <v>2010</v>
          </cell>
          <cell r="D69" t="str">
            <v>ГКБУ "СШОР" СТАРТ"</v>
          </cell>
          <cell r="E69" t="str">
            <v>10 км.</v>
          </cell>
          <cell r="F69">
            <v>3.7847222222222199E-2</v>
          </cell>
          <cell r="G69" t="str">
            <v>Мальцев Л.А.</v>
          </cell>
        </row>
        <row r="70">
          <cell r="A70">
            <v>110</v>
          </cell>
          <cell r="B70" t="str">
            <v>Никитин Данил</v>
          </cell>
          <cell r="C70">
            <v>2010</v>
          </cell>
          <cell r="D70" t="str">
            <v>ДЮСШ-Пешнигорт</v>
          </cell>
          <cell r="E70" t="str">
            <v>10 км</v>
          </cell>
          <cell r="F70">
            <v>3.8194444444444399E-2</v>
          </cell>
          <cell r="G70" t="str">
            <v>Денисов В.Д.</v>
          </cell>
        </row>
        <row r="71">
          <cell r="A71">
            <v>111</v>
          </cell>
          <cell r="B71"/>
          <cell r="C71"/>
          <cell r="D71"/>
          <cell r="E71"/>
          <cell r="F71">
            <v>3.8541666666666599E-2</v>
          </cell>
          <cell r="G71"/>
        </row>
        <row r="72">
          <cell r="A72">
            <v>112</v>
          </cell>
          <cell r="B72" t="str">
            <v xml:space="preserve">Фирсов Данил </v>
          </cell>
          <cell r="C72">
            <v>2009</v>
          </cell>
          <cell r="D72" t="str">
            <v>ГКБУ "СШОР" СТАРТ"</v>
          </cell>
          <cell r="E72" t="str">
            <v>10 км.</v>
          </cell>
          <cell r="F72">
            <v>3.8888888888888799E-2</v>
          </cell>
          <cell r="G72" t="str">
            <v>Мальцев Л.А.</v>
          </cell>
        </row>
        <row r="73">
          <cell r="A73">
            <v>113</v>
          </cell>
          <cell r="B73" t="str">
            <v>Фирсов Роман</v>
          </cell>
          <cell r="C73">
            <v>2010</v>
          </cell>
          <cell r="D73" t="str">
            <v>ДЮСШ-Пешнигорт</v>
          </cell>
          <cell r="E73" t="str">
            <v>10 км.</v>
          </cell>
          <cell r="F73">
            <v>3.9236111111110999E-2</v>
          </cell>
          <cell r="G73" t="str">
            <v>Денисов В.Д.</v>
          </cell>
        </row>
        <row r="74">
          <cell r="A74">
            <v>114</v>
          </cell>
          <cell r="B74" t="str">
            <v>Хомяков Кирилл</v>
          </cell>
          <cell r="C74">
            <v>2009</v>
          </cell>
          <cell r="D74" t="str">
            <v>Белоево ОШИ</v>
          </cell>
          <cell r="E74" t="str">
            <v>10 км</v>
          </cell>
          <cell r="F74">
            <v>3.95833333333332E-2</v>
          </cell>
          <cell r="G74" t="str">
            <v>Бражкин А.И.</v>
          </cell>
        </row>
        <row r="75">
          <cell r="A75">
            <v>115</v>
          </cell>
          <cell r="B75" t="str">
            <v xml:space="preserve">Касьянов Антон </v>
          </cell>
          <cell r="C75">
            <v>1984</v>
          </cell>
          <cell r="D75" t="str">
            <v xml:space="preserve"> Верещагинский МО</v>
          </cell>
          <cell r="E75" t="str">
            <v>10 км</v>
          </cell>
          <cell r="F75">
            <v>3.99305555555554E-2</v>
          </cell>
          <cell r="G75">
            <v>0</v>
          </cell>
        </row>
        <row r="76">
          <cell r="A76">
            <v>116</v>
          </cell>
          <cell r="B76"/>
          <cell r="C76"/>
          <cell r="D76"/>
          <cell r="E76"/>
          <cell r="F76">
            <v>4.02777777777776E-2</v>
          </cell>
          <cell r="G76"/>
        </row>
        <row r="77">
          <cell r="A77">
            <v>117</v>
          </cell>
          <cell r="B77" t="str">
            <v>Кудымова Вячеслав</v>
          </cell>
          <cell r="C77">
            <v>1980</v>
          </cell>
          <cell r="D77" t="str">
            <v>Ветераны-Кудымкар</v>
          </cell>
          <cell r="E77" t="str">
            <v>10 км</v>
          </cell>
          <cell r="F77">
            <v>4.06249999999998E-2</v>
          </cell>
          <cell r="G77">
            <v>0</v>
          </cell>
        </row>
        <row r="78">
          <cell r="A78">
            <v>118</v>
          </cell>
          <cell r="B78" t="str">
            <v>Петров Леонид Л.</v>
          </cell>
          <cell r="C78">
            <v>1968</v>
          </cell>
          <cell r="D78" t="str">
            <v>Ветераны-Кудымкар</v>
          </cell>
          <cell r="E78" t="str">
            <v>5 км</v>
          </cell>
          <cell r="F78">
            <v>4.0972222222222E-2</v>
          </cell>
          <cell r="G78">
            <v>0</v>
          </cell>
        </row>
        <row r="79">
          <cell r="A79">
            <v>119</v>
          </cell>
          <cell r="B79"/>
          <cell r="C79"/>
          <cell r="D79"/>
          <cell r="E79"/>
          <cell r="F79">
            <v>4.1319444444444201E-2</v>
          </cell>
          <cell r="G79">
            <v>0</v>
          </cell>
        </row>
        <row r="80">
          <cell r="A80">
            <v>120</v>
          </cell>
          <cell r="B80" t="str">
            <v>Маленьких Дмитирий</v>
          </cell>
          <cell r="C80">
            <v>1971</v>
          </cell>
          <cell r="D80" t="str">
            <v>Ветераны-Кудымкар</v>
          </cell>
          <cell r="E80" t="str">
            <v>5 км</v>
          </cell>
          <cell r="F80">
            <v>4.1666666666666401E-2</v>
          </cell>
          <cell r="G80" t="str">
            <v>Попов Т.А.</v>
          </cell>
        </row>
        <row r="81">
          <cell r="A81"/>
          <cell r="B81" t="e">
            <v>#N/A</v>
          </cell>
          <cell r="C81" t="e">
            <v>#N/A</v>
          </cell>
          <cell r="D81" t="e">
            <v>#N/A</v>
          </cell>
          <cell r="E81" t="e">
            <v>#N/A</v>
          </cell>
          <cell r="F81">
            <v>0.72951388888888902</v>
          </cell>
          <cell r="G81" t="e">
            <v>#N/A</v>
          </cell>
        </row>
        <row r="82">
          <cell r="F82"/>
        </row>
        <row r="83">
          <cell r="F83"/>
        </row>
        <row r="84">
          <cell r="F84"/>
        </row>
        <row r="85">
          <cell r="F85"/>
        </row>
        <row r="86">
          <cell r="F86"/>
        </row>
        <row r="87">
          <cell r="F87"/>
        </row>
        <row r="88">
          <cell r="F88"/>
        </row>
        <row r="89">
          <cell r="F89"/>
        </row>
        <row r="90">
          <cell r="F90"/>
        </row>
        <row r="91">
          <cell r="F91"/>
        </row>
        <row r="92">
          <cell r="F92"/>
        </row>
        <row r="93">
          <cell r="F93"/>
        </row>
        <row r="94">
          <cell r="F94"/>
        </row>
        <row r="95">
          <cell r="F95"/>
        </row>
        <row r="96">
          <cell r="F96"/>
        </row>
        <row r="97">
          <cell r="F97"/>
        </row>
        <row r="98">
          <cell r="F98"/>
        </row>
        <row r="99">
          <cell r="F99"/>
        </row>
        <row r="100">
          <cell r="F100"/>
        </row>
        <row r="101">
          <cell r="F101"/>
        </row>
        <row r="102">
          <cell r="F102"/>
        </row>
        <row r="103">
          <cell r="F103"/>
        </row>
        <row r="104">
          <cell r="F104"/>
        </row>
        <row r="105">
          <cell r="F105"/>
        </row>
        <row r="106">
          <cell r="F106"/>
        </row>
        <row r="107">
          <cell r="F107"/>
        </row>
        <row r="108">
          <cell r="F108"/>
        </row>
        <row r="109">
          <cell r="F109"/>
        </row>
        <row r="110">
          <cell r="F110"/>
        </row>
        <row r="111">
          <cell r="F111"/>
        </row>
        <row r="112">
          <cell r="F112"/>
        </row>
        <row r="113">
          <cell r="F113"/>
        </row>
        <row r="114">
          <cell r="F114"/>
        </row>
        <row r="115">
          <cell r="F115"/>
        </row>
        <row r="116">
          <cell r="F116"/>
        </row>
        <row r="117">
          <cell r="F117"/>
        </row>
        <row r="118">
          <cell r="F118"/>
        </row>
        <row r="119">
          <cell r="F119"/>
        </row>
        <row r="120">
          <cell r="F120"/>
        </row>
        <row r="121">
          <cell r="F121"/>
        </row>
        <row r="122">
          <cell r="F122"/>
        </row>
        <row r="123">
          <cell r="F123"/>
        </row>
        <row r="124">
          <cell r="F124"/>
        </row>
        <row r="125">
          <cell r="F125"/>
        </row>
        <row r="126">
          <cell r="F126"/>
        </row>
        <row r="127">
          <cell r="F127"/>
        </row>
        <row r="128">
          <cell r="F128"/>
        </row>
        <row r="129">
          <cell r="F129"/>
        </row>
        <row r="130">
          <cell r="F130"/>
        </row>
        <row r="131">
          <cell r="F131"/>
        </row>
        <row r="132">
          <cell r="F132"/>
        </row>
        <row r="133">
          <cell r="F133"/>
        </row>
        <row r="134">
          <cell r="F134"/>
        </row>
        <row r="135">
          <cell r="F135"/>
        </row>
        <row r="136">
          <cell r="F136"/>
        </row>
        <row r="137">
          <cell r="F137"/>
        </row>
        <row r="138">
          <cell r="F138"/>
        </row>
        <row r="139">
          <cell r="F139"/>
        </row>
        <row r="140">
          <cell r="F140"/>
        </row>
        <row r="141">
          <cell r="F141"/>
        </row>
        <row r="142">
          <cell r="F142"/>
        </row>
        <row r="143">
          <cell r="F143"/>
        </row>
        <row r="144">
          <cell r="F144"/>
        </row>
        <row r="145">
          <cell r="F145"/>
        </row>
        <row r="146">
          <cell r="F146"/>
        </row>
        <row r="147">
          <cell r="F147"/>
        </row>
        <row r="148">
          <cell r="F148"/>
        </row>
        <row r="149">
          <cell r="F149"/>
        </row>
        <row r="150">
          <cell r="F150"/>
        </row>
        <row r="151">
          <cell r="F151"/>
        </row>
        <row r="152">
          <cell r="F152"/>
        </row>
        <row r="153">
          <cell r="F153"/>
        </row>
        <row r="154">
          <cell r="F154"/>
        </row>
        <row r="155">
          <cell r="F155"/>
        </row>
        <row r="156">
          <cell r="F156"/>
        </row>
        <row r="157">
          <cell r="F157"/>
        </row>
        <row r="158">
          <cell r="F158"/>
        </row>
        <row r="159">
          <cell r="F159"/>
        </row>
        <row r="160">
          <cell r="F160"/>
        </row>
        <row r="161">
          <cell r="F161"/>
        </row>
        <row r="162">
          <cell r="F162"/>
        </row>
        <row r="163">
          <cell r="F163"/>
        </row>
        <row r="164">
          <cell r="F164"/>
        </row>
        <row r="165">
          <cell r="F165"/>
        </row>
        <row r="166">
          <cell r="F166"/>
        </row>
        <row r="167">
          <cell r="F167"/>
        </row>
        <row r="168">
          <cell r="F168"/>
        </row>
        <row r="169">
          <cell r="F169"/>
        </row>
        <row r="170">
          <cell r="F170"/>
        </row>
        <row r="171">
          <cell r="F171"/>
        </row>
        <row r="172">
          <cell r="F172"/>
        </row>
        <row r="173">
          <cell r="F173"/>
        </row>
        <row r="174">
          <cell r="F174"/>
        </row>
        <row r="175">
          <cell r="F175"/>
        </row>
        <row r="176">
          <cell r="F176"/>
        </row>
        <row r="177">
          <cell r="F177"/>
        </row>
        <row r="178">
          <cell r="F178"/>
        </row>
        <row r="179">
          <cell r="F179"/>
        </row>
        <row r="180">
          <cell r="F180"/>
        </row>
        <row r="181">
          <cell r="F181"/>
        </row>
        <row r="182">
          <cell r="F182"/>
        </row>
        <row r="183">
          <cell r="F183"/>
        </row>
        <row r="184">
          <cell r="F184"/>
        </row>
        <row r="185">
          <cell r="F185"/>
        </row>
        <row r="186">
          <cell r="F186"/>
        </row>
        <row r="187">
          <cell r="F187"/>
        </row>
        <row r="188">
          <cell r="F188"/>
        </row>
        <row r="189">
          <cell r="F189"/>
        </row>
        <row r="190">
          <cell r="F190"/>
        </row>
        <row r="191">
          <cell r="F191"/>
        </row>
        <row r="192">
          <cell r="F192"/>
        </row>
        <row r="193">
          <cell r="F193"/>
        </row>
        <row r="194">
          <cell r="F194"/>
        </row>
        <row r="195">
          <cell r="F195"/>
        </row>
        <row r="196">
          <cell r="F196"/>
        </row>
        <row r="197">
          <cell r="F197"/>
        </row>
        <row r="198">
          <cell r="F198"/>
        </row>
        <row r="199">
          <cell r="F199"/>
        </row>
        <row r="200">
          <cell r="F200"/>
        </row>
        <row r="201">
          <cell r="F201"/>
        </row>
        <row r="202">
          <cell r="F202"/>
        </row>
        <row r="203">
          <cell r="F203"/>
        </row>
        <row r="204">
          <cell r="F204"/>
        </row>
        <row r="205">
          <cell r="F205"/>
        </row>
        <row r="206">
          <cell r="F206"/>
        </row>
        <row r="207">
          <cell r="F207"/>
        </row>
        <row r="208">
          <cell r="F208"/>
        </row>
        <row r="209">
          <cell r="F209"/>
        </row>
        <row r="210">
          <cell r="F210"/>
        </row>
        <row r="211">
          <cell r="F211"/>
        </row>
        <row r="212">
          <cell r="F212"/>
        </row>
        <row r="213">
          <cell r="F213"/>
        </row>
        <row r="214">
          <cell r="F214"/>
        </row>
        <row r="215">
          <cell r="F215"/>
        </row>
        <row r="216">
          <cell r="F216"/>
        </row>
        <row r="217">
          <cell r="F217"/>
        </row>
        <row r="218">
          <cell r="F218"/>
        </row>
        <row r="219">
          <cell r="F219"/>
        </row>
        <row r="220">
          <cell r="F220"/>
        </row>
        <row r="221">
          <cell r="F221"/>
        </row>
        <row r="222">
          <cell r="F222"/>
        </row>
        <row r="223">
          <cell r="F223"/>
        </row>
        <row r="224">
          <cell r="F224"/>
        </row>
        <row r="225">
          <cell r="F225"/>
        </row>
        <row r="226">
          <cell r="F226"/>
        </row>
        <row r="227">
          <cell r="F227"/>
        </row>
        <row r="228">
          <cell r="F228"/>
        </row>
        <row r="229">
          <cell r="F229"/>
        </row>
        <row r="230">
          <cell r="F230"/>
        </row>
        <row r="231">
          <cell r="F231"/>
        </row>
        <row r="232">
          <cell r="F232"/>
        </row>
        <row r="233">
          <cell r="F233"/>
        </row>
        <row r="234">
          <cell r="F234"/>
        </row>
        <row r="235">
          <cell r="F235"/>
        </row>
        <row r="236">
          <cell r="F236"/>
        </row>
        <row r="237">
          <cell r="F237"/>
        </row>
        <row r="238">
          <cell r="F238"/>
        </row>
        <row r="239">
          <cell r="F239"/>
        </row>
        <row r="240">
          <cell r="F240"/>
        </row>
        <row r="241">
          <cell r="F241"/>
        </row>
        <row r="242">
          <cell r="F242"/>
        </row>
        <row r="243">
          <cell r="F243"/>
        </row>
        <row r="244">
          <cell r="F244"/>
        </row>
        <row r="245">
          <cell r="F245"/>
        </row>
        <row r="246">
          <cell r="F246"/>
        </row>
        <row r="247">
          <cell r="F247"/>
        </row>
        <row r="248">
          <cell r="F248"/>
        </row>
        <row r="249">
          <cell r="F249"/>
        </row>
        <row r="250">
          <cell r="F250"/>
        </row>
        <row r="251">
          <cell r="F251"/>
        </row>
        <row r="252">
          <cell r="F252"/>
        </row>
        <row r="253">
          <cell r="F253"/>
        </row>
        <row r="254">
          <cell r="F254"/>
        </row>
        <row r="255">
          <cell r="F255"/>
        </row>
        <row r="256">
          <cell r="F256"/>
        </row>
        <row r="257">
          <cell r="F257"/>
        </row>
        <row r="258">
          <cell r="F258"/>
        </row>
        <row r="259">
          <cell r="F259"/>
        </row>
        <row r="260">
          <cell r="F260"/>
        </row>
        <row r="261">
          <cell r="F261"/>
        </row>
        <row r="262">
          <cell r="F262"/>
        </row>
        <row r="263">
          <cell r="F263"/>
        </row>
        <row r="264">
          <cell r="F264"/>
        </row>
        <row r="265">
          <cell r="F265"/>
        </row>
        <row r="266">
          <cell r="F266"/>
        </row>
        <row r="267">
          <cell r="F267"/>
        </row>
        <row r="268">
          <cell r="F268"/>
        </row>
        <row r="269">
          <cell r="F269"/>
        </row>
        <row r="270">
          <cell r="F270"/>
        </row>
        <row r="271">
          <cell r="F271"/>
        </row>
        <row r="272">
          <cell r="F272"/>
        </row>
        <row r="273">
          <cell r="F273"/>
        </row>
        <row r="274">
          <cell r="F274"/>
        </row>
        <row r="275">
          <cell r="F275"/>
        </row>
        <row r="276">
          <cell r="F276"/>
        </row>
        <row r="277">
          <cell r="F277"/>
        </row>
        <row r="278">
          <cell r="F278"/>
        </row>
        <row r="279">
          <cell r="F279"/>
        </row>
        <row r="280">
          <cell r="F280"/>
        </row>
        <row r="281">
          <cell r="F281"/>
        </row>
        <row r="282">
          <cell r="F282"/>
        </row>
        <row r="283">
          <cell r="F283"/>
        </row>
        <row r="284">
          <cell r="F284"/>
        </row>
        <row r="285">
          <cell r="F285"/>
        </row>
        <row r="286">
          <cell r="F286"/>
        </row>
        <row r="287">
          <cell r="F287"/>
        </row>
        <row r="288">
          <cell r="F288"/>
        </row>
        <row r="289">
          <cell r="F289"/>
        </row>
        <row r="290">
          <cell r="F290"/>
        </row>
        <row r="291">
          <cell r="F291"/>
        </row>
        <row r="292">
          <cell r="F292"/>
        </row>
        <row r="293">
          <cell r="F293"/>
        </row>
        <row r="294">
          <cell r="F294"/>
        </row>
        <row r="295">
          <cell r="F295"/>
        </row>
        <row r="296">
          <cell r="F296"/>
        </row>
        <row r="297">
          <cell r="F297"/>
        </row>
        <row r="298">
          <cell r="F298"/>
        </row>
        <row r="299">
          <cell r="F299"/>
        </row>
        <row r="300">
          <cell r="F300"/>
        </row>
        <row r="301">
          <cell r="F301"/>
        </row>
        <row r="302">
          <cell r="F302"/>
        </row>
        <row r="303">
          <cell r="F303"/>
        </row>
        <row r="304">
          <cell r="F304"/>
        </row>
        <row r="305">
          <cell r="F305"/>
        </row>
        <row r="306">
          <cell r="F306"/>
        </row>
        <row r="307">
          <cell r="F307"/>
        </row>
        <row r="308">
          <cell r="F308"/>
        </row>
        <row r="309">
          <cell r="F309"/>
        </row>
        <row r="310">
          <cell r="F310"/>
        </row>
        <row r="311">
          <cell r="F311"/>
        </row>
        <row r="312">
          <cell r="F312"/>
        </row>
        <row r="313">
          <cell r="F313"/>
        </row>
        <row r="314">
          <cell r="F314"/>
        </row>
        <row r="315">
          <cell r="F315"/>
        </row>
        <row r="316">
          <cell r="F316"/>
        </row>
        <row r="317">
          <cell r="F317"/>
        </row>
        <row r="318">
          <cell r="F318"/>
        </row>
        <row r="319">
          <cell r="F319"/>
        </row>
        <row r="320">
          <cell r="F320"/>
        </row>
        <row r="321">
          <cell r="F321"/>
        </row>
        <row r="322">
          <cell r="F322"/>
        </row>
        <row r="323">
          <cell r="F323"/>
        </row>
        <row r="324">
          <cell r="F324"/>
        </row>
        <row r="325">
          <cell r="F325"/>
        </row>
        <row r="326">
          <cell r="F326"/>
        </row>
        <row r="327">
          <cell r="F327"/>
        </row>
        <row r="328">
          <cell r="F328"/>
        </row>
        <row r="329">
          <cell r="F329"/>
        </row>
        <row r="330">
          <cell r="F330"/>
        </row>
        <row r="331">
          <cell r="F331"/>
        </row>
        <row r="332">
          <cell r="F332"/>
        </row>
        <row r="333">
          <cell r="F333"/>
        </row>
        <row r="334">
          <cell r="F334"/>
        </row>
        <row r="335">
          <cell r="F335"/>
        </row>
        <row r="336">
          <cell r="F336"/>
        </row>
        <row r="337">
          <cell r="F337"/>
        </row>
        <row r="338">
          <cell r="F338"/>
        </row>
        <row r="339">
          <cell r="F339"/>
        </row>
        <row r="340">
          <cell r="F340"/>
        </row>
        <row r="341">
          <cell r="F341"/>
        </row>
        <row r="342">
          <cell r="F342"/>
        </row>
        <row r="343">
          <cell r="F343"/>
        </row>
        <row r="344">
          <cell r="F344"/>
        </row>
        <row r="345">
          <cell r="F345"/>
        </row>
        <row r="346">
          <cell r="F346"/>
        </row>
        <row r="347">
          <cell r="F347"/>
        </row>
        <row r="348">
          <cell r="F348"/>
        </row>
        <row r="349">
          <cell r="F349"/>
        </row>
        <row r="350">
          <cell r="F350"/>
        </row>
        <row r="351">
          <cell r="F351"/>
        </row>
        <row r="352">
          <cell r="F352"/>
        </row>
        <row r="353">
          <cell r="F353"/>
        </row>
        <row r="354">
          <cell r="F354"/>
        </row>
        <row r="355">
          <cell r="F355"/>
        </row>
        <row r="356">
          <cell r="F356"/>
        </row>
        <row r="357">
          <cell r="F357"/>
        </row>
        <row r="358">
          <cell r="F358"/>
        </row>
        <row r="359">
          <cell r="F359"/>
        </row>
        <row r="360">
          <cell r="F360"/>
        </row>
        <row r="361">
          <cell r="F361"/>
        </row>
        <row r="362">
          <cell r="F362"/>
        </row>
        <row r="363">
          <cell r="F363"/>
        </row>
        <row r="364">
          <cell r="F364"/>
        </row>
        <row r="365">
          <cell r="F365"/>
        </row>
        <row r="366">
          <cell r="F366"/>
        </row>
        <row r="367">
          <cell r="F367"/>
        </row>
        <row r="368">
          <cell r="F368"/>
        </row>
        <row r="369">
          <cell r="F369"/>
        </row>
        <row r="370">
          <cell r="F370"/>
        </row>
        <row r="371">
          <cell r="F371"/>
        </row>
        <row r="372">
          <cell r="F372"/>
        </row>
        <row r="373">
          <cell r="F373"/>
        </row>
        <row r="374">
          <cell r="F374"/>
        </row>
        <row r="375">
          <cell r="F375"/>
        </row>
        <row r="376">
          <cell r="F376"/>
        </row>
        <row r="377">
          <cell r="F377"/>
        </row>
        <row r="378">
          <cell r="F378"/>
        </row>
        <row r="379">
          <cell r="F379"/>
        </row>
        <row r="380">
          <cell r="F380"/>
        </row>
        <row r="381">
          <cell r="F381"/>
        </row>
        <row r="382">
          <cell r="F382"/>
        </row>
        <row r="383">
          <cell r="F383"/>
        </row>
        <row r="384">
          <cell r="F384"/>
        </row>
        <row r="385">
          <cell r="F385"/>
        </row>
        <row r="386">
          <cell r="F386"/>
        </row>
        <row r="387">
          <cell r="F387"/>
        </row>
        <row r="388">
          <cell r="F388"/>
        </row>
        <row r="389">
          <cell r="F389"/>
        </row>
        <row r="390">
          <cell r="F390"/>
        </row>
        <row r="391">
          <cell r="F391"/>
        </row>
        <row r="392">
          <cell r="F392"/>
        </row>
        <row r="393">
          <cell r="F393"/>
        </row>
        <row r="394">
          <cell r="F394"/>
        </row>
        <row r="395">
          <cell r="F395"/>
        </row>
        <row r="396">
          <cell r="F396"/>
        </row>
        <row r="397">
          <cell r="F397"/>
        </row>
        <row r="398">
          <cell r="F398"/>
        </row>
        <row r="399">
          <cell r="F399"/>
        </row>
        <row r="400">
          <cell r="F400"/>
        </row>
        <row r="401">
          <cell r="F401"/>
        </row>
        <row r="402">
          <cell r="F402"/>
        </row>
        <row r="403">
          <cell r="F403"/>
        </row>
        <row r="404">
          <cell r="F404"/>
        </row>
        <row r="405">
          <cell r="F405"/>
        </row>
        <row r="406">
          <cell r="F406"/>
        </row>
        <row r="407">
          <cell r="F407"/>
        </row>
        <row r="408">
          <cell r="F408"/>
        </row>
        <row r="409">
          <cell r="F409"/>
        </row>
        <row r="410">
          <cell r="F410"/>
        </row>
        <row r="411">
          <cell r="F411"/>
        </row>
        <row r="412">
          <cell r="F412"/>
        </row>
        <row r="413">
          <cell r="F413"/>
        </row>
        <row r="414">
          <cell r="F414"/>
        </row>
        <row r="415">
          <cell r="F415"/>
        </row>
        <row r="416">
          <cell r="F416"/>
        </row>
        <row r="417">
          <cell r="F417"/>
        </row>
        <row r="418">
          <cell r="F418"/>
        </row>
        <row r="419">
          <cell r="F419"/>
        </row>
        <row r="420">
          <cell r="F420"/>
        </row>
        <row r="421">
          <cell r="F421"/>
        </row>
        <row r="422">
          <cell r="F422"/>
        </row>
        <row r="423">
          <cell r="F423"/>
        </row>
        <row r="424">
          <cell r="F424"/>
        </row>
        <row r="425">
          <cell r="F425"/>
        </row>
        <row r="426">
          <cell r="F426"/>
        </row>
        <row r="427">
          <cell r="F427"/>
        </row>
        <row r="428">
          <cell r="F428"/>
        </row>
        <row r="429">
          <cell r="A429">
            <v>0</v>
          </cell>
          <cell r="B429">
            <v>0</v>
          </cell>
          <cell r="C429">
            <v>0</v>
          </cell>
          <cell r="D429">
            <v>0</v>
          </cell>
          <cell r="E429">
            <v>0</v>
          </cell>
          <cell r="F429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7"/>
  <sheetViews>
    <sheetView tabSelected="1" workbookViewId="0">
      <selection activeCell="N74" sqref="N74"/>
    </sheetView>
  </sheetViews>
  <sheetFormatPr defaultRowHeight="15" x14ac:dyDescent="0.25"/>
  <cols>
    <col min="1" max="1" width="7.85546875" style="5" customWidth="1"/>
    <col min="2" max="2" width="22.5703125" customWidth="1"/>
    <col min="3" max="3" width="11" customWidth="1"/>
    <col min="4" max="4" width="20.7109375" customWidth="1"/>
    <col min="5" max="5" width="10" style="1" customWidth="1"/>
    <col min="6" max="6" width="10.5703125" customWidth="1"/>
    <col min="7" max="7" width="10.42578125" style="1" customWidth="1"/>
    <col min="8" max="8" width="10.140625" style="1" customWidth="1"/>
    <col min="9" max="9" width="9.140625" style="2" customWidth="1"/>
    <col min="10" max="10" width="15.5703125" customWidth="1"/>
  </cols>
  <sheetData>
    <row r="1" spans="1:10" ht="15.75" x14ac:dyDescent="0.25">
      <c r="A1" s="38"/>
      <c r="B1" s="38"/>
      <c r="D1" s="39" t="s">
        <v>0</v>
      </c>
      <c r="E1" s="40"/>
      <c r="F1" s="40"/>
      <c r="J1" s="41"/>
    </row>
    <row r="2" spans="1:10" ht="18" customHeight="1" x14ac:dyDescent="0.25">
      <c r="A2" s="38"/>
      <c r="B2" s="38"/>
      <c r="C2" s="3" t="s">
        <v>1</v>
      </c>
      <c r="D2" s="4"/>
      <c r="E2" s="4"/>
      <c r="F2" s="4"/>
      <c r="G2" s="4"/>
      <c r="H2" s="4"/>
      <c r="J2" s="41"/>
    </row>
    <row r="3" spans="1:10" ht="18" customHeight="1" x14ac:dyDescent="0.25">
      <c r="A3" s="38"/>
      <c r="B3" s="38"/>
      <c r="C3" s="40" t="s">
        <v>2</v>
      </c>
      <c r="D3" s="40"/>
      <c r="E3" s="40"/>
      <c r="F3" s="40"/>
      <c r="G3" s="40"/>
      <c r="H3" s="40"/>
      <c r="I3" s="40"/>
      <c r="J3" s="41"/>
    </row>
    <row r="4" spans="1:10" x14ac:dyDescent="0.25">
      <c r="B4" s="6"/>
      <c r="C4" s="6"/>
      <c r="D4" s="42" t="s">
        <v>3</v>
      </c>
      <c r="E4" s="42"/>
      <c r="F4" s="42"/>
      <c r="G4" s="42"/>
      <c r="H4" s="42"/>
      <c r="I4" s="42"/>
    </row>
    <row r="5" spans="1:10" x14ac:dyDescent="0.25">
      <c r="B5" s="37" t="s">
        <v>4</v>
      </c>
      <c r="C5" s="37"/>
      <c r="D5" s="6"/>
      <c r="E5" s="6"/>
      <c r="F5" s="6"/>
      <c r="G5" s="6"/>
      <c r="H5" s="6"/>
      <c r="I5" s="6"/>
    </row>
    <row r="6" spans="1:10" x14ac:dyDescent="0.25">
      <c r="A6" s="7" t="s">
        <v>5</v>
      </c>
      <c r="B6" s="8" t="s">
        <v>6</v>
      </c>
      <c r="C6" s="8" t="s">
        <v>7</v>
      </c>
      <c r="D6" s="8" t="s">
        <v>8</v>
      </c>
      <c r="E6" s="9" t="s">
        <v>9</v>
      </c>
      <c r="F6" s="8" t="s">
        <v>10</v>
      </c>
      <c r="G6" s="9" t="s">
        <v>11</v>
      </c>
      <c r="H6" s="9" t="s">
        <v>12</v>
      </c>
      <c r="I6" s="10" t="s">
        <v>13</v>
      </c>
      <c r="J6" s="8" t="s">
        <v>14</v>
      </c>
    </row>
    <row r="7" spans="1:10" x14ac:dyDescent="0.25">
      <c r="A7" s="11">
        <v>1</v>
      </c>
      <c r="B7" s="8" t="str">
        <f>VLOOKUP($F7,'[1] стартДевушки'!$A$4:$F$352,2,FALSE)</f>
        <v xml:space="preserve">Мальцева Дарья </v>
      </c>
      <c r="C7" s="12">
        <f>VLOOKUP($F7,'[1] стартДевушки'!$A$4:$F$352,3,FALSE)</f>
        <v>2016</v>
      </c>
      <c r="D7" s="8" t="str">
        <f>VLOOKUP($F7,'[1] стартДевушки'!$A$4:$F$352,4,FALSE)</f>
        <v>ДЮСШ-Кудымкар</v>
      </c>
      <c r="E7" s="9">
        <f>VLOOKUP($F7,'[1] стартДевушки'!$A$4:$F$352,6,FALSE)</f>
        <v>1.8749999999999999E-2</v>
      </c>
      <c r="F7" s="13">
        <v>54</v>
      </c>
      <c r="G7" s="14">
        <v>2.3067129629629632E-2</v>
      </c>
      <c r="H7" s="14">
        <f t="shared" ref="H7:H14" si="0">G7-E7</f>
        <v>4.3171296296296326E-3</v>
      </c>
      <c r="I7" s="12">
        <v>1</v>
      </c>
      <c r="J7" s="8" t="str">
        <f>VLOOKUP($F7,'[1] стартДевушки'!$A$4:$G$352,7,FALSE)</f>
        <v>Попов Т.А.</v>
      </c>
    </row>
    <row r="8" spans="1:10" x14ac:dyDescent="0.25">
      <c r="A8" s="11">
        <v>2</v>
      </c>
      <c r="B8" s="8" t="str">
        <f>VLOOKUP($F8,'[1] стартДевушки'!$A$4:$F$352,2,FALSE)</f>
        <v xml:space="preserve">Радостева Анфиса </v>
      </c>
      <c r="C8" s="12">
        <f>VLOOKUP($F8,'[1] стартДевушки'!$A$4:$F$352,3,FALSE)</f>
        <v>2016</v>
      </c>
      <c r="D8" s="8" t="str">
        <f>VLOOKUP($F8,'[1] стартДевушки'!$A$4:$F$352,4,FALSE)</f>
        <v>ДЮСШ-Кудымкар</v>
      </c>
      <c r="E8" s="9">
        <f>VLOOKUP($F8,'[1] стартДевушки'!$A$4:$F$352,6,FALSE)</f>
        <v>1.94444444444444E-2</v>
      </c>
      <c r="F8" s="13">
        <v>56</v>
      </c>
      <c r="G8" s="14">
        <v>2.3969907407407409E-2</v>
      </c>
      <c r="H8" s="14">
        <f t="shared" si="0"/>
        <v>4.5254629629630089E-3</v>
      </c>
      <c r="I8" s="12">
        <v>2</v>
      </c>
      <c r="J8" s="8" t="str">
        <f>VLOOKUP($F8,'[1] стартДевушки'!$A$4:$G$352,7,FALSE)</f>
        <v>Казаринов А.Л.</v>
      </c>
    </row>
    <row r="9" spans="1:10" x14ac:dyDescent="0.25">
      <c r="A9" s="11">
        <v>3</v>
      </c>
      <c r="B9" s="8" t="str">
        <f>VLOOKUP($F9,'[1] стартДевушки'!$A$4:$F$352,2,FALSE)</f>
        <v xml:space="preserve">Галкина Арина </v>
      </c>
      <c r="C9" s="12">
        <f>VLOOKUP($F9,'[1] стартДевушки'!$A$4:$F$352,3,FALSE)</f>
        <v>2016</v>
      </c>
      <c r="D9" s="8" t="str">
        <f>VLOOKUP($F9,'[1] стартДевушки'!$A$4:$F$352,4,FALSE)</f>
        <v>ДЮСШ-Кудымкар</v>
      </c>
      <c r="E9" s="9">
        <f>VLOOKUP($F9,'[1] стартДевушки'!$A$4:$F$352,6,FALSE)</f>
        <v>1.8402777777777799E-2</v>
      </c>
      <c r="F9" s="13">
        <v>53</v>
      </c>
      <c r="G9" s="14">
        <v>2.3368055555555555E-2</v>
      </c>
      <c r="H9" s="14">
        <f t="shared" si="0"/>
        <v>4.965277777777756E-3</v>
      </c>
      <c r="I9" s="12">
        <v>3</v>
      </c>
      <c r="J9" s="8" t="str">
        <f>VLOOKUP($F9,'[1] стартДевушки'!$A$4:$G$352,7,FALSE)</f>
        <v>Попов Т.А.</v>
      </c>
    </row>
    <row r="10" spans="1:10" x14ac:dyDescent="0.25">
      <c r="A10" s="15">
        <v>4</v>
      </c>
      <c r="B10" s="16" t="str">
        <f>VLOOKUP($F10,'[1] стартДевушки'!$A$4:$F$352,2,FALSE)</f>
        <v xml:space="preserve">Четина Ксения </v>
      </c>
      <c r="C10" s="17">
        <f>VLOOKUP($F10,'[1] стартДевушки'!$A$4:$F$352,3,FALSE)</f>
        <v>2016</v>
      </c>
      <c r="D10" s="16" t="str">
        <f>VLOOKUP($F10,'[1] стартДевушки'!$A$4:$F$352,4,FALSE)</f>
        <v>ДЮСШ-Кудымкар</v>
      </c>
      <c r="E10" s="18">
        <f>VLOOKUP($F10,'[1] стартДевушки'!$A$4:$F$352,6,FALSE)</f>
        <v>2.0138888888888901E-2</v>
      </c>
      <c r="F10" s="19">
        <v>58</v>
      </c>
      <c r="G10" s="20">
        <v>2.5636574074074072E-2</v>
      </c>
      <c r="H10" s="20">
        <f t="shared" si="0"/>
        <v>5.4976851851851714E-3</v>
      </c>
      <c r="I10" s="17">
        <v>4</v>
      </c>
      <c r="J10" s="16" t="str">
        <f>VLOOKUP($F10,'[1] стартДевушки'!$A$4:$G$352,7,FALSE)</f>
        <v>Попов Т.А.</v>
      </c>
    </row>
    <row r="11" spans="1:10" x14ac:dyDescent="0.25">
      <c r="A11" s="11">
        <v>5</v>
      </c>
      <c r="B11" s="16" t="str">
        <f>VLOOKUP($F11,'[1] стартДевушки'!$A$4:$F$352,2,FALSE)</f>
        <v>Щукова Лилия</v>
      </c>
      <c r="C11" s="17">
        <f>VLOOKUP($F11,'[1] стартДевушки'!$A$4:$F$352,3,FALSE)</f>
        <v>2015</v>
      </c>
      <c r="D11" s="16" t="str">
        <f>VLOOKUP($F11,'[1] стартДевушки'!$A$4:$F$352,4,FALSE)</f>
        <v>ДЮСШ-Корчевня</v>
      </c>
      <c r="E11" s="18">
        <f>VLOOKUP($F11,'[1] стартДевушки'!$A$4:$F$352,6,FALSE)</f>
        <v>2.0833333333333301E-2</v>
      </c>
      <c r="F11" s="19">
        <v>60</v>
      </c>
      <c r="G11" s="20">
        <v>2.6944444444444441E-2</v>
      </c>
      <c r="H11" s="20">
        <f t="shared" si="0"/>
        <v>6.1111111111111401E-3</v>
      </c>
      <c r="I11" s="17">
        <v>5</v>
      </c>
      <c r="J11" s="16" t="str">
        <f>VLOOKUP($F11,'[1] стартДевушки'!$A$4:$G$352,7,FALSE)</f>
        <v>Лесникова А.Н.</v>
      </c>
    </row>
    <row r="12" spans="1:10" x14ac:dyDescent="0.25">
      <c r="A12" s="11">
        <v>6</v>
      </c>
      <c r="B12" s="16" t="str">
        <f>VLOOKUP($F12,'[1] стартДевушки'!$A$4:$F$352,2,FALSE)</f>
        <v xml:space="preserve">Щукина Василиса </v>
      </c>
      <c r="C12" s="17">
        <f>VLOOKUP($F12,'[1] стартДевушки'!$A$4:$F$352,3,FALSE)</f>
        <v>2016</v>
      </c>
      <c r="D12" s="16" t="str">
        <f>VLOOKUP($F12,'[1] стартДевушки'!$A$4:$F$352,4,FALSE)</f>
        <v>ДЮСШ-Кува</v>
      </c>
      <c r="E12" s="18">
        <f>VLOOKUP($F12,'[1] стартДевушки'!$A$4:$F$352,6,FALSE)</f>
        <v>2.0486111111111101E-2</v>
      </c>
      <c r="F12" s="19">
        <v>59</v>
      </c>
      <c r="G12" s="20">
        <v>2.7094907407407404E-2</v>
      </c>
      <c r="H12" s="20">
        <f t="shared" si="0"/>
        <v>6.6087962962963036E-3</v>
      </c>
      <c r="I12" s="17">
        <v>6</v>
      </c>
      <c r="J12" s="16" t="str">
        <f>VLOOKUP($F12,'[1] стартДевушки'!$A$4:$G$352,7,FALSE)</f>
        <v>Отинов А.Д.</v>
      </c>
    </row>
    <row r="13" spans="1:10" x14ac:dyDescent="0.25">
      <c r="A13" s="11">
        <v>7</v>
      </c>
      <c r="B13" s="16" t="str">
        <f>VLOOKUP($F13,'[1] стартДевушки'!$A$4:$F$352,2,FALSE)</f>
        <v xml:space="preserve">Тебенькова Ника </v>
      </c>
      <c r="C13" s="17">
        <f>VLOOKUP($F13,'[1] стартДевушки'!$A$4:$F$352,3,FALSE)</f>
        <v>2016</v>
      </c>
      <c r="D13" s="16" t="str">
        <f>VLOOKUP($F13,'[1] стартДевушки'!$A$4:$F$352,4,FALSE)</f>
        <v>ДЮСШ-Кува</v>
      </c>
      <c r="E13" s="18">
        <f>VLOOKUP($F13,'[1] стартДевушки'!$A$4:$F$352,6,FALSE)</f>
        <v>1.97916666666666E-2</v>
      </c>
      <c r="F13" s="19">
        <v>57</v>
      </c>
      <c r="G13" s="20">
        <v>2.6412037037037036E-2</v>
      </c>
      <c r="H13" s="20">
        <f t="shared" si="0"/>
        <v>6.6203703703704361E-3</v>
      </c>
      <c r="I13" s="17">
        <v>7</v>
      </c>
      <c r="J13" s="16" t="str">
        <f>VLOOKUP($F13,'[1] стартДевушки'!$A$4:$G$352,7,FALSE)</f>
        <v>Отинов А.Д.</v>
      </c>
    </row>
    <row r="14" spans="1:10" x14ac:dyDescent="0.25">
      <c r="A14" s="11">
        <v>8</v>
      </c>
      <c r="B14" s="16" t="str">
        <f>VLOOKUP($F14,'[1] стартДевушки'!$A$4:$F$352,2,FALSE)</f>
        <v xml:space="preserve">Никулина Мария </v>
      </c>
      <c r="C14" s="17">
        <f>VLOOKUP($F14,'[1] стартДевушки'!$A$4:$F$352,3,FALSE)</f>
        <v>2017</v>
      </c>
      <c r="D14" s="16" t="str">
        <f>VLOOKUP($F14,'[1] стартДевушки'!$A$4:$F$352,4,FALSE)</f>
        <v>ДЮСШ-Кудымкар</v>
      </c>
      <c r="E14" s="18">
        <f>VLOOKUP($F14,'[1] стартДевушки'!$A$4:$F$352,6,FALSE)</f>
        <v>1.9097222222222199E-2</v>
      </c>
      <c r="F14" s="19">
        <v>55</v>
      </c>
      <c r="G14" s="20">
        <v>2.613425925925926E-2</v>
      </c>
      <c r="H14" s="20">
        <f t="shared" si="0"/>
        <v>7.0370370370370604E-3</v>
      </c>
      <c r="I14" s="17">
        <v>8</v>
      </c>
      <c r="J14" s="16" t="str">
        <f>VLOOKUP($F14,'[1] стартДевушки'!$A$4:$G$352,7,FALSE)</f>
        <v>Попов Т.А.</v>
      </c>
    </row>
    <row r="15" spans="1:10" x14ac:dyDescent="0.25">
      <c r="A15" s="21"/>
      <c r="B15" s="22"/>
      <c r="C15" s="23"/>
      <c r="D15" s="16"/>
      <c r="E15" s="18"/>
      <c r="F15" s="19"/>
      <c r="G15" s="20"/>
      <c r="H15" s="20"/>
      <c r="I15" s="12"/>
      <c r="J15" s="8"/>
    </row>
    <row r="16" spans="1:10" x14ac:dyDescent="0.25">
      <c r="A16" s="21"/>
      <c r="B16" s="43" t="s">
        <v>15</v>
      </c>
      <c r="C16" s="44"/>
      <c r="D16" s="16"/>
      <c r="E16" s="18"/>
      <c r="F16" s="19"/>
      <c r="G16" s="20"/>
      <c r="H16" s="20"/>
      <c r="I16" s="12"/>
      <c r="J16" s="8"/>
    </row>
    <row r="17" spans="1:10" x14ac:dyDescent="0.25">
      <c r="A17" s="21" t="s">
        <v>5</v>
      </c>
      <c r="B17" s="8" t="s">
        <v>6</v>
      </c>
      <c r="C17" s="12" t="s">
        <v>7</v>
      </c>
      <c r="D17" s="8" t="s">
        <v>8</v>
      </c>
      <c r="E17" s="9" t="s">
        <v>9</v>
      </c>
      <c r="F17" s="12" t="s">
        <v>10</v>
      </c>
      <c r="G17" s="9" t="s">
        <v>11</v>
      </c>
      <c r="H17" s="9" t="s">
        <v>12</v>
      </c>
      <c r="I17" s="12" t="s">
        <v>13</v>
      </c>
      <c r="J17" s="8" t="s">
        <v>14</v>
      </c>
    </row>
    <row r="18" spans="1:10" x14ac:dyDescent="0.25">
      <c r="A18" s="11">
        <v>1</v>
      </c>
      <c r="B18" s="8" t="str">
        <f>VLOOKUP($F18,'[1] стартДевушки'!$A$4:$F$352,2,FALSE)</f>
        <v xml:space="preserve">Минина София </v>
      </c>
      <c r="C18" s="12">
        <f>VLOOKUP($F18,'[1] стартДевушки'!$A$4:$F$352,3,FALSE)</f>
        <v>2014</v>
      </c>
      <c r="D18" s="8" t="str">
        <f>VLOOKUP($F18,'[1] стартДевушки'!$A$4:$F$352,4,FALSE)</f>
        <v>Кочевская СШ</v>
      </c>
      <c r="E18" s="9">
        <f>VLOOKUP($F18,'[1] стартДевушки'!$A$4:$F$352,6,FALSE)</f>
        <v>1.59722222222222E-2</v>
      </c>
      <c r="F18" s="13">
        <v>46</v>
      </c>
      <c r="G18" s="14">
        <v>1.9328703703703702E-2</v>
      </c>
      <c r="H18" s="14">
        <f t="shared" ref="H18:H25" si="1">G18-E18</f>
        <v>3.3564814814815019E-3</v>
      </c>
      <c r="I18" s="12">
        <v>1</v>
      </c>
      <c r="J18" s="8" t="str">
        <f>VLOOKUP($F18,'[1] стартДевушки'!$A$4:$G$352,7,FALSE)</f>
        <v>Зотев А.А.</v>
      </c>
    </row>
    <row r="19" spans="1:10" s="24" customFormat="1" x14ac:dyDescent="0.25">
      <c r="A19" s="11">
        <v>2</v>
      </c>
      <c r="B19" s="8" t="str">
        <f>VLOOKUP($F19,'[1] стартДевушки'!$A$4:$F$352,2,FALSE)</f>
        <v xml:space="preserve">Рискова Елизавета </v>
      </c>
      <c r="C19" s="12">
        <f>VLOOKUP($F19,'[1] стартДевушки'!$A$4:$F$352,3,FALSE)</f>
        <v>2013</v>
      </c>
      <c r="D19" s="8" t="str">
        <f>VLOOKUP($F19,'[1] стартДевушки'!$A$4:$F$352,4,FALSE)</f>
        <v>ДЮСШ-Кудымкар</v>
      </c>
      <c r="E19" s="9">
        <f>VLOOKUP($F19,'[1] стартДевушки'!$A$4:$F$352,6,FALSE)</f>
        <v>1.8055555555555498E-2</v>
      </c>
      <c r="F19" s="13">
        <v>52</v>
      </c>
      <c r="G19" s="14">
        <v>2.1435185185185186E-2</v>
      </c>
      <c r="H19" s="14">
        <f t="shared" si="1"/>
        <v>3.3796296296296872E-3</v>
      </c>
      <c r="I19" s="12">
        <v>2</v>
      </c>
      <c r="J19" s="8" t="str">
        <f>VLOOKUP($F19,'[1] стартДевушки'!$A$4:$G$352,7,FALSE)</f>
        <v>Попов Т.А.</v>
      </c>
    </row>
    <row r="20" spans="1:10" s="24" customFormat="1" x14ac:dyDescent="0.25">
      <c r="A20" s="11">
        <v>3</v>
      </c>
      <c r="B20" s="8" t="str">
        <f>VLOOKUP($F20,'[1] стартДевушки'!$A$4:$F$352,2,FALSE)</f>
        <v xml:space="preserve">Радостева Алиса </v>
      </c>
      <c r="C20" s="12">
        <f>VLOOKUP($F20,'[1] стартДевушки'!$A$4:$F$352,3,FALSE)</f>
        <v>2013</v>
      </c>
      <c r="D20" s="8" t="str">
        <f>VLOOKUP($F20,'[1] стартДевушки'!$A$4:$F$352,4,FALSE)</f>
        <v>ДЮСШ-Кудымкар</v>
      </c>
      <c r="E20" s="9">
        <f>VLOOKUP($F20,'[1] стартДевушки'!$A$4:$F$352,6,FALSE)</f>
        <v>1.7361111111111101E-2</v>
      </c>
      <c r="F20" s="13">
        <v>50</v>
      </c>
      <c r="G20" s="14">
        <v>2.0798611111111111E-2</v>
      </c>
      <c r="H20" s="14">
        <f t="shared" si="1"/>
        <v>3.43750000000001E-3</v>
      </c>
      <c r="I20" s="12">
        <v>3</v>
      </c>
      <c r="J20" s="8" t="str">
        <f>VLOOKUP($F20,'[1] стартДевушки'!$A$4:$G$352,7,FALSE)</f>
        <v>Попов Т.А.</v>
      </c>
    </row>
    <row r="21" spans="1:10" x14ac:dyDescent="0.25">
      <c r="A21" s="11">
        <v>4</v>
      </c>
      <c r="B21" s="16" t="str">
        <f>VLOOKUP($F21,'[1] стартДевушки'!$A$4:$F$352,2,FALSE)</f>
        <v>Мутовыкина Карина</v>
      </c>
      <c r="C21" s="17">
        <f>VLOOKUP($F21,'[1] стартДевушки'!$A$4:$F$352,3,FALSE)</f>
        <v>2014</v>
      </c>
      <c r="D21" s="16" t="str">
        <f>VLOOKUP($F21,'[1] стартДевушки'!$A$4:$F$352,4,FALSE)</f>
        <v>ДЮСШ-Егорова</v>
      </c>
      <c r="E21" s="18">
        <f>VLOOKUP($F21,'[1] стартДевушки'!$A$4:$F$352,6,FALSE)</f>
        <v>1.63194444444444E-2</v>
      </c>
      <c r="F21" s="19">
        <v>47</v>
      </c>
      <c r="G21" s="20">
        <v>2.0393518518518519E-2</v>
      </c>
      <c r="H21" s="20">
        <f t="shared" si="1"/>
        <v>4.0740740740741188E-3</v>
      </c>
      <c r="I21" s="12">
        <v>4</v>
      </c>
      <c r="J21" s="16" t="str">
        <f>VLOOKUP($F21,'[1] стартДевушки'!$A$4:$G$352,7,FALSE)</f>
        <v>Полуянов В.К.</v>
      </c>
    </row>
    <row r="22" spans="1:10" x14ac:dyDescent="0.25">
      <c r="A22" s="11">
        <v>6</v>
      </c>
      <c r="B22" s="16" t="str">
        <f>VLOOKUP($F22,'[1] стартДевушки'!$A$4:$F$352,2,FALSE)</f>
        <v>Афонова Элина</v>
      </c>
      <c r="C22" s="17">
        <f>VLOOKUP($F22,'[1] стартДевушки'!$A$4:$F$352,3,FALSE)</f>
        <v>2014</v>
      </c>
      <c r="D22" s="16" t="str">
        <f>VLOOKUP($F22,'[1] стартДевушки'!$A$4:$F$352,4,FALSE)</f>
        <v>ДЮСШ Кудымкар</v>
      </c>
      <c r="E22" s="18">
        <f>VLOOKUP($F22,'[1] стартДевушки'!$A$4:$F$352,6,FALSE)</f>
        <v>1.3541666666666667E-2</v>
      </c>
      <c r="F22" s="19">
        <v>39</v>
      </c>
      <c r="G22" s="20">
        <v>1.8229166666666668E-2</v>
      </c>
      <c r="H22" s="20">
        <f t="shared" si="1"/>
        <v>4.6875000000000007E-3</v>
      </c>
      <c r="I22" s="12">
        <v>6</v>
      </c>
      <c r="J22" s="16" t="str">
        <f>VLOOKUP($F22,'[1] стартДевушки'!$A$4:$G$352,7,FALSE)</f>
        <v>Попов С.А.</v>
      </c>
    </row>
    <row r="23" spans="1:10" x14ac:dyDescent="0.25">
      <c r="A23" s="11">
        <v>7</v>
      </c>
      <c r="B23" s="16" t="str">
        <f>VLOOKUP($F23,'[1] стартДевушки'!$A$4:$F$352,2,FALSE)</f>
        <v>Лесникова Надежда</v>
      </c>
      <c r="C23" s="17">
        <f>VLOOKUP($F23,'[1] стартДевушки'!$A$4:$F$352,3,FALSE)</f>
        <v>2014</v>
      </c>
      <c r="D23" s="16" t="str">
        <f>VLOOKUP($F23,'[1] стартДевушки'!$A$4:$F$352,4,FALSE)</f>
        <v>ДЮСШ-Егорова</v>
      </c>
      <c r="E23" s="18">
        <f>VLOOKUP($F23,'[1] стартДевушки'!$A$4:$F$352,6,FALSE)</f>
        <v>1.52777777777778E-2</v>
      </c>
      <c r="F23" s="19">
        <v>44</v>
      </c>
      <c r="G23" s="20">
        <v>2.0023148148148148E-2</v>
      </c>
      <c r="H23" s="20">
        <f t="shared" si="1"/>
        <v>4.7453703703703477E-3</v>
      </c>
      <c r="I23" s="12">
        <v>7</v>
      </c>
      <c r="J23" s="16" t="str">
        <f>VLOOKUP($F23,'[1] стартДевушки'!$A$4:$G$352,7,FALSE)</f>
        <v>Полуянов В.К.</v>
      </c>
    </row>
    <row r="24" spans="1:10" x14ac:dyDescent="0.25">
      <c r="A24" s="11">
        <v>8</v>
      </c>
      <c r="B24" s="16" t="str">
        <f>VLOOKUP($F24,'[1] стартДевушки'!$A$4:$F$352,2,FALSE)</f>
        <v>Плотникова Анстасия</v>
      </c>
      <c r="C24" s="17">
        <f>VLOOKUP($F24,'[1] стартДевушки'!$A$4:$F$352,3,FALSE)</f>
        <v>2014</v>
      </c>
      <c r="D24" s="16" t="str">
        <f>VLOOKUP($F24,'[1] стартДевушки'!$A$4:$F$352,4,FALSE)</f>
        <v>ДЮСШ-Белоево</v>
      </c>
      <c r="E24" s="18">
        <f>VLOOKUP($F24,'[1] стартДевушки'!$A$4:$F$352,6,FALSE)</f>
        <v>1.7013888888888901E-2</v>
      </c>
      <c r="F24" s="19">
        <v>49</v>
      </c>
      <c r="G24" s="20">
        <v>2.2222222222222223E-2</v>
      </c>
      <c r="H24" s="20">
        <f t="shared" si="1"/>
        <v>5.2083333333333218E-3</v>
      </c>
      <c r="I24" s="12">
        <v>8</v>
      </c>
      <c r="J24" s="16" t="str">
        <f>VLOOKUP($F24,'[1] стартДевушки'!$A$4:$G$352,7,FALSE)</f>
        <v>Старцев В.А.</v>
      </c>
    </row>
    <row r="25" spans="1:10" x14ac:dyDescent="0.25">
      <c r="A25" s="11">
        <v>9</v>
      </c>
      <c r="B25" s="16" t="str">
        <f>VLOOKUP($F25,'[1] стартДевушки'!$A$4:$F$352,2,FALSE)</f>
        <v>Лесникова Карина</v>
      </c>
      <c r="C25" s="17">
        <f>VLOOKUP($F25,'[1] стартДевушки'!$A$4:$F$352,3,FALSE)</f>
        <v>2013</v>
      </c>
      <c r="D25" s="16" t="str">
        <f>VLOOKUP($F25,'[1] стартДевушки'!$A$4:$F$352,4,FALSE)</f>
        <v>ДЮСШ-Корчевня</v>
      </c>
      <c r="E25" s="18">
        <f>VLOOKUP($F25,'[1] стартДевушки'!$A$4:$F$352,6,FALSE)</f>
        <v>1.4930555555555501E-2</v>
      </c>
      <c r="F25" s="19">
        <v>43</v>
      </c>
      <c r="G25" s="20">
        <v>2.0949074074074075E-2</v>
      </c>
      <c r="H25" s="20">
        <f t="shared" si="1"/>
        <v>6.018518518518574E-3</v>
      </c>
      <c r="I25" s="12">
        <v>9</v>
      </c>
      <c r="J25" s="16" t="str">
        <f>VLOOKUP($F25,'[1] стартДевушки'!$A$4:$G$352,7,FALSE)</f>
        <v>Лесникова А.Н.</v>
      </c>
    </row>
    <row r="26" spans="1:10" x14ac:dyDescent="0.25">
      <c r="A26" s="16"/>
      <c r="B26" s="16"/>
      <c r="C26" s="16"/>
      <c r="D26" s="16"/>
      <c r="E26" s="18"/>
      <c r="F26" s="19"/>
      <c r="G26" s="20"/>
      <c r="H26" s="20"/>
      <c r="I26" s="17"/>
      <c r="J26" s="16"/>
    </row>
    <row r="27" spans="1:10" x14ac:dyDescent="0.25">
      <c r="A27"/>
      <c r="B27" s="37" t="s">
        <v>28</v>
      </c>
      <c r="C27" s="37"/>
      <c r="D27" s="6"/>
      <c r="E27" s="6"/>
      <c r="F27" s="25"/>
      <c r="G27" s="6"/>
      <c r="H27" s="6"/>
      <c r="I27" s="25"/>
    </row>
    <row r="28" spans="1:10" x14ac:dyDescent="0.25">
      <c r="A28" s="11" t="s">
        <v>5</v>
      </c>
      <c r="B28" s="8" t="s">
        <v>6</v>
      </c>
      <c r="C28" s="8" t="s">
        <v>7</v>
      </c>
      <c r="D28" s="8" t="s">
        <v>8</v>
      </c>
      <c r="E28" s="9" t="s">
        <v>9</v>
      </c>
      <c r="F28" s="12" t="s">
        <v>10</v>
      </c>
      <c r="G28" s="9" t="s">
        <v>11</v>
      </c>
      <c r="H28" s="14" t="s">
        <v>12</v>
      </c>
      <c r="I28" s="12" t="s">
        <v>13</v>
      </c>
      <c r="J28" s="8" t="s">
        <v>16</v>
      </c>
    </row>
    <row r="29" spans="1:10" x14ac:dyDescent="0.25">
      <c r="A29" s="12">
        <v>1</v>
      </c>
      <c r="B29" s="8" t="str">
        <f>VLOOKUP($F29,[1]стартЮноши!$A$4:$F$435,2,FALSE)</f>
        <v xml:space="preserve">Зотев Захар </v>
      </c>
      <c r="C29" s="12">
        <f>VLOOKUP($F29,[1]стартЮноши!$A$4:$F$435,3,FALSE)</f>
        <v>2014</v>
      </c>
      <c r="D29" s="8" t="str">
        <f>VLOOKUP($F29,[1]стартЮноши!$A$4:$F$435,4,FALSE)</f>
        <v>Кочевская СШ</v>
      </c>
      <c r="E29" s="9">
        <f>VLOOKUP($F29,[1]стартЮноши!$A$4:$F$435,6,FALSE)</f>
        <v>2.43055555555555E-3</v>
      </c>
      <c r="F29" s="13">
        <v>7</v>
      </c>
      <c r="G29" s="14">
        <v>5.6597222222222222E-3</v>
      </c>
      <c r="H29" s="14">
        <f t="shared" ref="H29:H43" si="2">G29-E29</f>
        <v>3.2291666666666723E-3</v>
      </c>
      <c r="I29" s="12">
        <v>1</v>
      </c>
      <c r="J29" s="8" t="str">
        <f>VLOOKUP($F29,[1]стартЮноши!$A$4:$G$342,7,FALSE)</f>
        <v>Зотев А.А.</v>
      </c>
    </row>
    <row r="30" spans="1:10" x14ac:dyDescent="0.25">
      <c r="A30" s="12">
        <v>2</v>
      </c>
      <c r="B30" s="8" t="str">
        <f>VLOOKUP($F30,[1]стартЮноши!$A$4:$F$435,2,FALSE)</f>
        <v xml:space="preserve">Минин Иван </v>
      </c>
      <c r="C30" s="12">
        <f>VLOOKUP($F30,[1]стартЮноши!$A$4:$F$435,3,FALSE)</f>
        <v>2014</v>
      </c>
      <c r="D30" s="8" t="str">
        <f>VLOOKUP($F30,[1]стартЮноши!$A$4:$F$435,4,FALSE)</f>
        <v>Кочевская СШ</v>
      </c>
      <c r="E30" s="9">
        <f>VLOOKUP($F30,[1]стартЮноши!$A$4:$F$435,6,FALSE)</f>
        <v>4.1666666666666597E-3</v>
      </c>
      <c r="F30" s="13">
        <v>12</v>
      </c>
      <c r="G30" s="14">
        <v>7.5694444444444446E-3</v>
      </c>
      <c r="H30" s="14">
        <f t="shared" si="2"/>
        <v>3.4027777777777849E-3</v>
      </c>
      <c r="I30" s="12">
        <v>2</v>
      </c>
      <c r="J30" s="8" t="str">
        <f>VLOOKUP($F30,[1]стартЮноши!$A$4:$G$342,7,FALSE)</f>
        <v>Зотев А.А.</v>
      </c>
    </row>
    <row r="31" spans="1:10" x14ac:dyDescent="0.25">
      <c r="A31" s="12">
        <v>3</v>
      </c>
      <c r="B31" s="8" t="str">
        <f>VLOOKUP($F31,[1]стартЮноши!$A$4:$F$435,2,FALSE)</f>
        <v xml:space="preserve">Парфилов Роман </v>
      </c>
      <c r="C31" s="12">
        <f>VLOOKUP($F31,[1]стартЮноши!$A$4:$F$435,3,FALSE)</f>
        <v>2013</v>
      </c>
      <c r="D31" s="8" t="str">
        <f>VLOOKUP($F31,[1]стартЮноши!$A$4:$F$435,4,FALSE)</f>
        <v>ДЮСШ-Кува</v>
      </c>
      <c r="E31" s="9">
        <f>VLOOKUP($F31,[1]стартЮноши!$A$4:$F$435,6,FALSE)</f>
        <v>4.5138888888888902E-3</v>
      </c>
      <c r="F31" s="13">
        <v>13</v>
      </c>
      <c r="G31" s="14">
        <v>8.0092592592592594E-3</v>
      </c>
      <c r="H31" s="14">
        <f t="shared" si="2"/>
        <v>3.4953703703703692E-3</v>
      </c>
      <c r="I31" s="12">
        <v>3</v>
      </c>
      <c r="J31" s="8" t="str">
        <f>VLOOKUP($F31,[1]стартЮноши!$A$4:$G$342,7,FALSE)</f>
        <v>Отинов А.Д.</v>
      </c>
    </row>
    <row r="32" spans="1:10" x14ac:dyDescent="0.25">
      <c r="A32" s="17">
        <v>4</v>
      </c>
      <c r="B32" s="16" t="str">
        <f>VLOOKUP($F32,[1]стартЮноши!$A$4:$F$435,2,FALSE)</f>
        <v xml:space="preserve">Радостев Денис </v>
      </c>
      <c r="C32" s="17">
        <f>VLOOKUP($F32,[1]стартЮноши!$A$4:$F$435,3,FALSE)</f>
        <v>2013</v>
      </c>
      <c r="D32" s="16" t="str">
        <f>VLOOKUP($F32,[1]стартЮноши!$A$4:$F$435,4,FALSE)</f>
        <v>ДЮСШ-Кудымкар</v>
      </c>
      <c r="E32" s="18">
        <f>VLOOKUP($F32,[1]стартЮноши!$A$4:$F$435,6,FALSE)</f>
        <v>5.9027777777777802E-3</v>
      </c>
      <c r="F32" s="19">
        <v>17</v>
      </c>
      <c r="G32" s="20">
        <v>9.3981481481481485E-3</v>
      </c>
      <c r="H32" s="20">
        <f t="shared" si="2"/>
        <v>3.4953703703703683E-3</v>
      </c>
      <c r="I32" s="17">
        <v>4</v>
      </c>
      <c r="J32" s="16" t="str">
        <f>VLOOKUP($F32,[1]стартЮноши!$A$4:$G$342,7,FALSE)</f>
        <v>Попов Т.А.</v>
      </c>
    </row>
    <row r="33" spans="1:10" x14ac:dyDescent="0.25">
      <c r="A33" s="17">
        <v>5</v>
      </c>
      <c r="B33" s="16" t="str">
        <f>VLOOKUP($F33,[1]стартЮноши!$A$4:$F$435,2,FALSE)</f>
        <v xml:space="preserve">Вавилин Денис </v>
      </c>
      <c r="C33" s="17">
        <f>VLOOKUP($F33,[1]стартЮноши!$A$4:$F$435,3,FALSE)</f>
        <v>2014</v>
      </c>
      <c r="D33" s="16" t="str">
        <f>VLOOKUP($F33,[1]стартЮноши!$A$4:$F$435,4,FALSE)</f>
        <v>Кочевская СШ</v>
      </c>
      <c r="E33" s="18">
        <f>VLOOKUP($F33,[1]стартЮноши!$A$4:$F$435,6,FALSE)</f>
        <v>6.9444444444444447E-4</v>
      </c>
      <c r="F33" s="19">
        <v>2</v>
      </c>
      <c r="G33" s="20">
        <v>4.2361111111111106E-3</v>
      </c>
      <c r="H33" s="20">
        <f t="shared" si="2"/>
        <v>3.5416666666666661E-3</v>
      </c>
      <c r="I33" s="17">
        <v>5</v>
      </c>
      <c r="J33" s="16" t="str">
        <f>VLOOKUP($F33,[1]стартЮноши!$A$4:$G$342,7,FALSE)</f>
        <v>Зотев А.А.</v>
      </c>
    </row>
    <row r="34" spans="1:10" x14ac:dyDescent="0.25">
      <c r="A34" s="17">
        <v>6</v>
      </c>
      <c r="B34" s="16" t="str">
        <f>VLOOKUP($F34,[1]стартЮноши!$A$4:$F$435,2,FALSE)</f>
        <v>Коньшин Сергей</v>
      </c>
      <c r="C34" s="17">
        <f>VLOOKUP($F34,[1]стартЮноши!$A$4:$F$435,3,FALSE)</f>
        <v>2014</v>
      </c>
      <c r="D34" s="16" t="str">
        <f>VLOOKUP($F34,[1]стартЮноши!$A$4:$F$435,4,FALSE)</f>
        <v>ДЮСШ Кудымкар</v>
      </c>
      <c r="E34" s="18">
        <f>VLOOKUP($F34,[1]стартЮноши!$A$4:$F$435,6,FALSE)</f>
        <v>3.4722222222222199E-3</v>
      </c>
      <c r="F34" s="19">
        <v>10</v>
      </c>
      <c r="G34" s="20">
        <v>7.0601851851851841E-3</v>
      </c>
      <c r="H34" s="20">
        <f t="shared" si="2"/>
        <v>3.5879629629629642E-3</v>
      </c>
      <c r="I34" s="17">
        <v>6</v>
      </c>
      <c r="J34" s="16" t="str">
        <f>VLOOKUP($F34,[1]стартЮноши!$A$4:$G$342,7,FALSE)</f>
        <v>Попов С.А.</v>
      </c>
    </row>
    <row r="35" spans="1:10" s="24" customFormat="1" x14ac:dyDescent="0.25">
      <c r="A35" s="17">
        <v>7</v>
      </c>
      <c r="B35" s="16" t="str">
        <f>VLOOKUP($F35,[1]стартЮноши!$A$4:$F$435,2,FALSE)</f>
        <v xml:space="preserve">Лесников Арсений </v>
      </c>
      <c r="C35" s="17">
        <f>VLOOKUP($F35,[1]стартЮноши!$A$4:$F$435,3,FALSE)</f>
        <v>2014</v>
      </c>
      <c r="D35" s="16" t="str">
        <f>VLOOKUP($F35,[1]стартЮноши!$A$4:$F$435,4,FALSE)</f>
        <v>Кочевская СШ</v>
      </c>
      <c r="E35" s="18">
        <f>VLOOKUP($F35,[1]стартЮноши!$A$4:$F$435,6,FALSE)</f>
        <v>3.81944444444444E-3</v>
      </c>
      <c r="F35" s="19">
        <v>11</v>
      </c>
      <c r="G35" s="20">
        <v>7.4189814814814813E-3</v>
      </c>
      <c r="H35" s="20">
        <f t="shared" si="2"/>
        <v>3.5995370370370413E-3</v>
      </c>
      <c r="I35" s="17">
        <v>7</v>
      </c>
      <c r="J35" s="16" t="str">
        <f>VLOOKUP($F35,[1]стартЮноши!$A$4:$G$342,7,FALSE)</f>
        <v>Зотев А.А.</v>
      </c>
    </row>
    <row r="36" spans="1:10" s="24" customFormat="1" x14ac:dyDescent="0.25">
      <c r="A36" s="17">
        <v>8</v>
      </c>
      <c r="B36" s="16" t="str">
        <f>VLOOKUP($F36,[1]стартЮноши!$A$4:$F$435,2,FALSE)</f>
        <v>Гасанов Худаверди</v>
      </c>
      <c r="C36" s="17">
        <f>VLOOKUP($F36,[1]стартЮноши!$A$4:$F$435,3,FALSE)</f>
        <v>2013</v>
      </c>
      <c r="D36" s="16" t="str">
        <f>VLOOKUP($F36,[1]стартЮноши!$A$4:$F$435,4,FALSE)</f>
        <v>ДЮСШ Кудымкар</v>
      </c>
      <c r="E36" s="18">
        <f>VLOOKUP($F36,[1]стартЮноши!$A$4:$F$435,6,FALSE)</f>
        <v>1.0416666666666667E-3</v>
      </c>
      <c r="F36" s="19">
        <v>3</v>
      </c>
      <c r="G36" s="20">
        <v>4.9768518518518521E-3</v>
      </c>
      <c r="H36" s="20">
        <f t="shared" si="2"/>
        <v>3.9351851851851857E-3</v>
      </c>
      <c r="I36" s="17">
        <v>8</v>
      </c>
      <c r="J36" s="16" t="str">
        <f>VLOOKUP($F36,[1]стартЮноши!$A$4:$G$342,7,FALSE)</f>
        <v>Попов С.А.</v>
      </c>
    </row>
    <row r="37" spans="1:10" s="26" customFormat="1" x14ac:dyDescent="0.25">
      <c r="A37" s="17">
        <v>9</v>
      </c>
      <c r="B37" s="16" t="str">
        <f>VLOOKUP($F37,[1]стартЮноши!$A$4:$F$435,2,FALSE)</f>
        <v>Подъянов Владислав</v>
      </c>
      <c r="C37" s="17">
        <f>VLOOKUP($F37,[1]стартЮноши!$A$4:$F$435,3,FALSE)</f>
        <v>2014</v>
      </c>
      <c r="D37" s="16" t="str">
        <f>VLOOKUP($F37,[1]стартЮноши!$A$4:$F$435,4,FALSE)</f>
        <v>ДЮСШ-Белоево</v>
      </c>
      <c r="E37" s="18">
        <f>VLOOKUP($F37,[1]стартЮноши!$A$4:$F$435,6,FALSE)</f>
        <v>5.5555555555555497E-3</v>
      </c>
      <c r="F37" s="19">
        <v>16</v>
      </c>
      <c r="G37" s="20">
        <v>9.6527777777777775E-3</v>
      </c>
      <c r="H37" s="20">
        <f t="shared" si="2"/>
        <v>4.0972222222222278E-3</v>
      </c>
      <c r="I37" s="17">
        <v>9</v>
      </c>
      <c r="J37" s="16" t="str">
        <f>VLOOKUP($F37,[1]стартЮноши!$A$4:$G$342,7,FALSE)</f>
        <v>Старцев В.А.</v>
      </c>
    </row>
    <row r="38" spans="1:10" s="27" customFormat="1" x14ac:dyDescent="0.25">
      <c r="A38" s="17">
        <v>10</v>
      </c>
      <c r="B38" s="16" t="str">
        <f>VLOOKUP($F38,[1]стартЮноши!$A$4:$F$435,2,FALSE)</f>
        <v>Ермаков Кирилл</v>
      </c>
      <c r="C38" s="17">
        <f>VLOOKUP($F38,[1]стартЮноши!$A$4:$F$435,3,FALSE)</f>
        <v>2013</v>
      </c>
      <c r="D38" s="16" t="str">
        <f>VLOOKUP($F38,[1]стартЮноши!$A$4:$F$435,4,FALSE)</f>
        <v>ДЮСШ-В-Иньва</v>
      </c>
      <c r="E38" s="18">
        <f>VLOOKUP($F38,[1]стартЮноши!$A$4:$F$435,6,FALSE)</f>
        <v>2.0833333333333298E-3</v>
      </c>
      <c r="F38" s="19">
        <v>6</v>
      </c>
      <c r="G38" s="20">
        <v>6.2615740740740748E-3</v>
      </c>
      <c r="H38" s="20">
        <f t="shared" si="2"/>
        <v>4.1782407407407445E-3</v>
      </c>
      <c r="I38" s="17">
        <v>10</v>
      </c>
      <c r="J38" s="16" t="str">
        <f>VLOOKUP($F38,[1]стартЮноши!$A$4:$G$342,7,FALSE)</f>
        <v>Харина М.М.</v>
      </c>
    </row>
    <row r="39" spans="1:10" s="27" customFormat="1" x14ac:dyDescent="0.25">
      <c r="A39" s="17">
        <v>11</v>
      </c>
      <c r="B39" s="16" t="str">
        <f>VLOOKUP($F39,[1]стартЮноши!$A$4:$F$435,2,FALSE)</f>
        <v>Петров Илья</v>
      </c>
      <c r="C39" s="17">
        <f>VLOOKUP($F39,[1]стартЮноши!$A$4:$F$435,3,FALSE)</f>
        <v>2014</v>
      </c>
      <c r="D39" s="16" t="str">
        <f>VLOOKUP($F39,[1]стартЮноши!$A$4:$F$435,4,FALSE)</f>
        <v>ДЮСШ-Корчевня</v>
      </c>
      <c r="E39" s="18">
        <f>VLOOKUP($F39,[1]стартЮноши!$A$4:$F$435,6,FALSE)</f>
        <v>4.8611111111111103E-3</v>
      </c>
      <c r="F39" s="19">
        <v>14</v>
      </c>
      <c r="G39" s="20">
        <v>9.6412037037037039E-3</v>
      </c>
      <c r="H39" s="20">
        <f t="shared" si="2"/>
        <v>4.7800925925925936E-3</v>
      </c>
      <c r="I39" s="17">
        <v>11</v>
      </c>
      <c r="J39" s="16" t="str">
        <f>VLOOKUP($F39,[1]стартЮноши!$A$4:$G$342,7,FALSE)</f>
        <v>Лесникова А.Н.</v>
      </c>
    </row>
    <row r="40" spans="1:10" x14ac:dyDescent="0.25">
      <c r="A40" s="17">
        <v>12</v>
      </c>
      <c r="B40" s="16" t="str">
        <f>VLOOKUP($F40,[1]стартЮноши!$A$4:$F$435,2,FALSE)</f>
        <v xml:space="preserve">Гущин Роман </v>
      </c>
      <c r="C40" s="17">
        <f>VLOOKUP($F40,[1]стартЮноши!$A$4:$F$435,3,FALSE)</f>
        <v>2013</v>
      </c>
      <c r="D40" s="16" t="str">
        <f>VLOOKUP($F40,[1]стартЮноши!$A$4:$F$435,4,FALSE)</f>
        <v>ДЮСШ-Кудымкар</v>
      </c>
      <c r="E40" s="18">
        <f>VLOOKUP($F40,[1]стартЮноши!$A$4:$F$435,6,FALSE)</f>
        <v>1.7361111111111099E-3</v>
      </c>
      <c r="F40" s="19">
        <v>5</v>
      </c>
      <c r="G40" s="20">
        <v>6.5624999999999998E-3</v>
      </c>
      <c r="H40" s="20">
        <f t="shared" si="2"/>
        <v>4.8263888888888896E-3</v>
      </c>
      <c r="I40" s="17">
        <v>12</v>
      </c>
      <c r="J40" s="16" t="str">
        <f>VLOOKUP($F40,[1]стартЮноши!$A$4:$G$342,7,FALSE)</f>
        <v>Казаринов А.Л.</v>
      </c>
    </row>
    <row r="41" spans="1:10" x14ac:dyDescent="0.25">
      <c r="A41" s="17">
        <v>13</v>
      </c>
      <c r="B41" s="16" t="str">
        <f>VLOOKUP($F41,[1]стартЮноши!$A$4:$F$435,2,FALSE)</f>
        <v>Коньшин Руслан</v>
      </c>
      <c r="C41" s="17">
        <f>VLOOKUP($F41,[1]стартЮноши!$A$4:$F$435,3,FALSE)</f>
        <v>2014</v>
      </c>
      <c r="D41" s="16" t="str">
        <f>VLOOKUP($F41,[1]стартЮноши!$A$4:$F$435,4,FALSE)</f>
        <v>ДЮСШ-Белоево</v>
      </c>
      <c r="E41" s="18">
        <f>VLOOKUP($F41,[1]стартЮноши!$A$4:$F$435,6,FALSE)</f>
        <v>3.1250000000000002E-3</v>
      </c>
      <c r="F41" s="19">
        <v>9</v>
      </c>
      <c r="G41" s="20">
        <v>8.0092592592592594E-3</v>
      </c>
      <c r="H41" s="20">
        <f t="shared" si="2"/>
        <v>4.8842592592592592E-3</v>
      </c>
      <c r="I41" s="17">
        <v>13</v>
      </c>
      <c r="J41" s="16" t="str">
        <f>VLOOKUP($F41,[1]стартЮноши!$A$4:$G$342,7,FALSE)</f>
        <v>Старцев В.А.</v>
      </c>
    </row>
    <row r="42" spans="1:10" x14ac:dyDescent="0.25">
      <c r="A42" s="17">
        <v>14</v>
      </c>
      <c r="B42" s="16" t="str">
        <f>VLOOKUP($F42,[1]стартЮноши!$A$4:$F$435,2,FALSE)</f>
        <v>Петров Степан</v>
      </c>
      <c r="C42" s="17">
        <f>VLOOKUP($F42,[1]стартЮноши!$A$4:$F$435,3,FALSE)</f>
        <v>2013</v>
      </c>
      <c r="D42" s="16" t="str">
        <f>VLOOKUP($F42,[1]стартЮноши!$A$4:$F$435,4,FALSE)</f>
        <v>ДЮСШ-Корчевня</v>
      </c>
      <c r="E42" s="18">
        <f>VLOOKUP($F42,[1]стартЮноши!$A$4:$F$435,6,FALSE)</f>
        <v>5.2083333333333296E-3</v>
      </c>
      <c r="F42" s="19">
        <v>15</v>
      </c>
      <c r="G42" s="20">
        <v>1.0717592592592593E-2</v>
      </c>
      <c r="H42" s="20">
        <f t="shared" si="2"/>
        <v>5.5092592592592632E-3</v>
      </c>
      <c r="I42" s="17">
        <v>14</v>
      </c>
      <c r="J42" s="16" t="str">
        <f>VLOOKUP($F42,[1]стартЮноши!$A$4:$G$342,7,FALSE)</f>
        <v>Лесникова А.Н.</v>
      </c>
    </row>
    <row r="43" spans="1:10" s="28" customFormat="1" x14ac:dyDescent="0.25">
      <c r="A43" s="17">
        <v>15</v>
      </c>
      <c r="B43" s="16" t="str">
        <f>VLOOKUP($F43,[1]стартЮноши!$A$4:$F$435,2,FALSE)</f>
        <v>Щукин Станислав</v>
      </c>
      <c r="C43" s="17">
        <f>VLOOKUP($F43,[1]стартЮноши!$A$4:$F$435,3,FALSE)</f>
        <v>2014</v>
      </c>
      <c r="D43" s="16" t="str">
        <f>VLOOKUP($F43,[1]стартЮноши!$A$4:$F$435,4,FALSE)</f>
        <v>ДЮСШ-Белоево</v>
      </c>
      <c r="E43" s="18">
        <f>VLOOKUP($F43,[1]стартЮноши!$A$4:$F$435,6,FALSE)</f>
        <v>7.6388888888889303E-3</v>
      </c>
      <c r="F43" s="19">
        <v>22</v>
      </c>
      <c r="G43" s="20">
        <v>1.3796296296296298E-2</v>
      </c>
      <c r="H43" s="20">
        <f t="shared" si="2"/>
        <v>6.1574074074073675E-3</v>
      </c>
      <c r="I43" s="17">
        <v>15</v>
      </c>
      <c r="J43" s="16" t="str">
        <f>VLOOKUP($F43,[1]стартЮноши!$A$4:$G$342,7,FALSE)</f>
        <v>Старцев В.А.</v>
      </c>
    </row>
    <row r="44" spans="1:10" s="28" customFormat="1" x14ac:dyDescent="0.25">
      <c r="A44" s="17"/>
      <c r="B44" s="22"/>
      <c r="C44" s="23"/>
      <c r="D44" s="16"/>
      <c r="E44" s="18"/>
      <c r="F44" s="19"/>
      <c r="G44" s="20"/>
      <c r="H44" s="20"/>
      <c r="I44" s="17"/>
      <c r="J44" s="16"/>
    </row>
    <row r="45" spans="1:10" x14ac:dyDescent="0.25">
      <c r="A45" s="17"/>
      <c r="B45" s="43" t="s">
        <v>29</v>
      </c>
      <c r="C45" s="44"/>
      <c r="D45" s="16"/>
      <c r="E45" s="18"/>
      <c r="F45" s="19"/>
      <c r="G45" s="20"/>
      <c r="H45" s="20"/>
      <c r="I45" s="17"/>
      <c r="J45" s="8"/>
    </row>
    <row r="46" spans="1:10" x14ac:dyDescent="0.25">
      <c r="A46" s="11" t="s">
        <v>5</v>
      </c>
      <c r="B46" s="8" t="s">
        <v>6</v>
      </c>
      <c r="C46" s="8" t="s">
        <v>7</v>
      </c>
      <c r="D46" s="8" t="s">
        <v>8</v>
      </c>
      <c r="E46" s="9" t="s">
        <v>9</v>
      </c>
      <c r="F46" s="12" t="s">
        <v>10</v>
      </c>
      <c r="G46" s="9" t="s">
        <v>11</v>
      </c>
      <c r="H46" s="14" t="s">
        <v>12</v>
      </c>
      <c r="I46" s="12" t="s">
        <v>13</v>
      </c>
      <c r="J46" s="8" t="s">
        <v>16</v>
      </c>
    </row>
    <row r="47" spans="1:10" x14ac:dyDescent="0.25">
      <c r="A47" s="12">
        <v>1</v>
      </c>
      <c r="B47" s="8" t="str">
        <f>VLOOKUP($F47,[1]стартЮноши!$A$4:$F$435,2,FALSE)</f>
        <v>Никитин Михаил</v>
      </c>
      <c r="C47" s="12">
        <f>VLOOKUP($F47,[1]стартЮноши!$A$4:$F$435,3,FALSE)</f>
        <v>2015</v>
      </c>
      <c r="D47" s="8" t="str">
        <f>VLOOKUP($F47,[1]стартЮноши!$A$4:$F$435,4,FALSE)</f>
        <v>ДЮСШ-Пешнигорт</v>
      </c>
      <c r="E47" s="9">
        <f>VLOOKUP($F47,[1]стартЮноши!$A$4:$F$435,6,FALSE)</f>
        <v>1.0763888888888899E-2</v>
      </c>
      <c r="F47" s="13">
        <v>31</v>
      </c>
      <c r="G47" s="14">
        <v>1.4236111111111111E-2</v>
      </c>
      <c r="H47" s="14">
        <f t="shared" ref="H47:H59" si="3">G47-E47</f>
        <v>3.4722222222222116E-3</v>
      </c>
      <c r="I47" s="12">
        <v>1</v>
      </c>
      <c r="J47" s="8" t="str">
        <f>VLOOKUP($F47,[1]стартЮноши!$A$4:$G$342,7,FALSE)</f>
        <v>Денисов В.Д.</v>
      </c>
    </row>
    <row r="48" spans="1:10" x14ac:dyDescent="0.25">
      <c r="A48" s="12">
        <v>2</v>
      </c>
      <c r="B48" s="8" t="str">
        <f>VLOOKUP($F48,[1]стартЮноши!$A$4:$F$435,2,FALSE)</f>
        <v xml:space="preserve">Утробин Максим </v>
      </c>
      <c r="C48" s="12">
        <f>VLOOKUP($F48,[1]стартЮноши!$A$4:$F$435,3,FALSE)</f>
        <v>2015</v>
      </c>
      <c r="D48" s="8" t="str">
        <f>VLOOKUP($F48,[1]стартЮноши!$A$4:$F$435,4,FALSE)</f>
        <v>Кочевская СШ</v>
      </c>
      <c r="E48" s="9">
        <f>VLOOKUP($F48,[1]стартЮноши!$A$4:$F$435,6,FALSE)</f>
        <v>1.2500000000000001E-2</v>
      </c>
      <c r="F48" s="13">
        <v>36</v>
      </c>
      <c r="G48" s="14">
        <v>1.6168981481481482E-2</v>
      </c>
      <c r="H48" s="14">
        <f t="shared" si="3"/>
        <v>3.6689814814814814E-3</v>
      </c>
      <c r="I48" s="12">
        <v>2</v>
      </c>
      <c r="J48" s="8" t="str">
        <f>VLOOKUP($F48,[1]стартЮноши!$A$4:$G$342,7,FALSE)</f>
        <v>Зотев А.А.</v>
      </c>
    </row>
    <row r="49" spans="1:10" x14ac:dyDescent="0.25">
      <c r="A49" s="12">
        <v>3</v>
      </c>
      <c r="B49" s="8" t="str">
        <f>VLOOKUP($F49,[1]стартЮноши!$A$4:$F$435,2,FALSE)</f>
        <v xml:space="preserve">Никулин Иван </v>
      </c>
      <c r="C49" s="12">
        <f>VLOOKUP($F49,[1]стартЮноши!$A$4:$F$435,3,FALSE)</f>
        <v>2015</v>
      </c>
      <c r="D49" s="8" t="str">
        <f>VLOOKUP($F49,[1]стартЮноши!$A$4:$F$435,4,FALSE)</f>
        <v>ДЮСШ-Кудымкар</v>
      </c>
      <c r="E49" s="9">
        <f>VLOOKUP($F49,[1]стартЮноши!$A$4:$F$435,6,FALSE)</f>
        <v>1.1111111111111099E-2</v>
      </c>
      <c r="F49" s="13">
        <v>32</v>
      </c>
      <c r="G49" s="14">
        <v>1.5428240740740741E-2</v>
      </c>
      <c r="H49" s="14">
        <f t="shared" si="3"/>
        <v>4.3171296296296412E-3</v>
      </c>
      <c r="I49" s="12">
        <v>3</v>
      </c>
      <c r="J49" s="8" t="str">
        <f>VLOOKUP($F49,[1]стартЮноши!$A$4:$G$342,7,FALSE)</f>
        <v>Попов Т.А.</v>
      </c>
    </row>
    <row r="50" spans="1:10" x14ac:dyDescent="0.25">
      <c r="A50" s="17">
        <v>4</v>
      </c>
      <c r="B50" s="16" t="str">
        <f>VLOOKUP($F50,[1]стартЮноши!$A$4:$F$435,2,FALSE)</f>
        <v xml:space="preserve">Голев Кирилл </v>
      </c>
      <c r="C50" s="17">
        <f>VLOOKUP($F50,[1]стартЮноши!$A$4:$F$435,3,FALSE)</f>
        <v>2016</v>
      </c>
      <c r="D50" s="16" t="str">
        <f>VLOOKUP($F50,[1]стартЮноши!$A$4:$F$435,4,FALSE)</f>
        <v>ДЮСШ-Кудымкар</v>
      </c>
      <c r="E50" s="18">
        <f>VLOOKUP($F50,[1]стартЮноши!$A$4:$F$435,6,FALSE)</f>
        <v>9.3749999999999997E-3</v>
      </c>
      <c r="F50" s="19">
        <v>27</v>
      </c>
      <c r="G50" s="20">
        <v>1.3715277777777778E-2</v>
      </c>
      <c r="H50" s="20">
        <f t="shared" si="3"/>
        <v>4.340277777777778E-3</v>
      </c>
      <c r="I50" s="17">
        <v>4</v>
      </c>
      <c r="J50" s="16" t="str">
        <f>VLOOKUP($F50,[1]стартЮноши!$A$4:$G$342,7,FALSE)</f>
        <v>Попов Т.А.</v>
      </c>
    </row>
    <row r="51" spans="1:10" x14ac:dyDescent="0.25">
      <c r="A51" s="17">
        <v>5</v>
      </c>
      <c r="B51" s="16" t="str">
        <f>VLOOKUP($F51,[1]стартЮноши!$A$4:$F$435,2,FALSE)</f>
        <v xml:space="preserve">Боталов Матвей </v>
      </c>
      <c r="C51" s="17">
        <f>VLOOKUP($F51,[1]стартЮноши!$A$4:$F$435,3,FALSE)</f>
        <v>2016</v>
      </c>
      <c r="D51" s="16" t="str">
        <f>VLOOKUP($F51,[1]стартЮноши!$A$4:$F$435,4,FALSE)</f>
        <v>ДЮСШ-Кува</v>
      </c>
      <c r="E51" s="18">
        <f>VLOOKUP($F51,[1]стартЮноши!$A$4:$F$435,6,FALSE)</f>
        <v>8.6805555555555507E-3</v>
      </c>
      <c r="F51" s="19">
        <v>25</v>
      </c>
      <c r="G51" s="20">
        <v>1.315972222222222E-2</v>
      </c>
      <c r="H51" s="20">
        <f t="shared" si="3"/>
        <v>4.4791666666666695E-3</v>
      </c>
      <c r="I51" s="17">
        <v>5</v>
      </c>
      <c r="J51" s="16" t="str">
        <f>VLOOKUP($F51,[1]стартЮноши!$A$4:$G$342,7,FALSE)</f>
        <v>Отинов А.Д.</v>
      </c>
    </row>
    <row r="52" spans="1:10" x14ac:dyDescent="0.25">
      <c r="A52" s="17">
        <v>6</v>
      </c>
      <c r="B52" s="16" t="str">
        <f>VLOOKUP($F52,[1]стартЮноши!$A$4:$F$435,2,FALSE)</f>
        <v>Сизов Эрнест</v>
      </c>
      <c r="C52" s="17">
        <f>VLOOKUP($F52,[1]стартЮноши!$A$4:$F$435,3,FALSE)</f>
        <v>2016</v>
      </c>
      <c r="D52" s="16" t="str">
        <f>VLOOKUP($F52,[1]стартЮноши!$A$4:$F$435,4,FALSE)</f>
        <v>Кочевская СШ</v>
      </c>
      <c r="E52" s="18">
        <f>VLOOKUP($F52,[1]стартЮноши!$A$4:$F$435,6,FALSE)</f>
        <v>1.2152777777777801E-2</v>
      </c>
      <c r="F52" s="19">
        <v>35</v>
      </c>
      <c r="G52" s="20">
        <v>1.7199074074074071E-2</v>
      </c>
      <c r="H52" s="20">
        <f t="shared" si="3"/>
        <v>5.046296296296271E-3</v>
      </c>
      <c r="I52" s="17">
        <v>6</v>
      </c>
      <c r="J52" s="16" t="str">
        <f>VLOOKUP($F52,[1]стартЮноши!$A$4:$G$342,7,FALSE)</f>
        <v>Зотев А.А.</v>
      </c>
    </row>
    <row r="53" spans="1:10" x14ac:dyDescent="0.25">
      <c r="A53" s="17">
        <v>7</v>
      </c>
      <c r="B53" s="16" t="str">
        <f>VLOOKUP($F53,[1]стартЮноши!$A$4:$F$435,2,FALSE)</f>
        <v>Гасанов Аслан</v>
      </c>
      <c r="C53" s="17">
        <f>VLOOKUP($F53,[1]стартЮноши!$A$4:$F$435,3,FALSE)</f>
        <v>2017</v>
      </c>
      <c r="D53" s="16" t="str">
        <f>VLOOKUP($F53,[1]стартЮноши!$A$4:$F$435,4,FALSE)</f>
        <v>ДЮСШ Кудымкар</v>
      </c>
      <c r="E53" s="18">
        <f>VLOOKUP($F53,[1]стартЮноши!$A$4:$F$435,6,FALSE)</f>
        <v>9.0277777777777804E-3</v>
      </c>
      <c r="F53" s="19">
        <v>26</v>
      </c>
      <c r="G53" s="20">
        <v>1.4085648148148151E-2</v>
      </c>
      <c r="H53" s="20">
        <f t="shared" si="3"/>
        <v>5.0578703703703706E-3</v>
      </c>
      <c r="I53" s="17">
        <v>7</v>
      </c>
      <c r="J53" s="16" t="str">
        <f>VLOOKUP($F53,[1]стартЮноши!$A$4:$G$342,7,FALSE)</f>
        <v>Попов С.А.</v>
      </c>
    </row>
    <row r="54" spans="1:10" x14ac:dyDescent="0.25">
      <c r="A54" s="17">
        <v>8</v>
      </c>
      <c r="B54" s="16" t="str">
        <f>VLOOKUP($F54,[1]стартЮноши!$A$4:$F$435,2,FALSE)</f>
        <v xml:space="preserve">Чугаев Матвей </v>
      </c>
      <c r="C54" s="17">
        <f>VLOOKUP($F54,[1]стартЮноши!$A$4:$F$435,3,FALSE)</f>
        <v>2016</v>
      </c>
      <c r="D54" s="16" t="str">
        <f>VLOOKUP($F54,[1]стартЮноши!$A$4:$F$435,4,FALSE)</f>
        <v>ДЮСШ-Кува</v>
      </c>
      <c r="E54" s="18">
        <f>VLOOKUP($F54,[1]стартЮноши!$A$4:$F$435,6,FALSE)</f>
        <v>1.2847222222222201E-2</v>
      </c>
      <c r="F54" s="19">
        <v>37</v>
      </c>
      <c r="G54" s="20">
        <v>1.7951388888888888E-2</v>
      </c>
      <c r="H54" s="20">
        <f t="shared" si="3"/>
        <v>5.1041666666666874E-3</v>
      </c>
      <c r="I54" s="17">
        <v>8</v>
      </c>
      <c r="J54" s="16" t="str">
        <f>VLOOKUP($F54,[1]стартЮноши!$A$4:$G$342,7,FALSE)</f>
        <v>Отинов А.Д.</v>
      </c>
    </row>
    <row r="55" spans="1:10" x14ac:dyDescent="0.25">
      <c r="A55" s="17">
        <v>9</v>
      </c>
      <c r="B55" s="16" t="str">
        <f>VLOOKUP($F55,[1]стартЮноши!$A$4:$F$435,2,FALSE)</f>
        <v xml:space="preserve">Сабуров Кирилл </v>
      </c>
      <c r="C55" s="17">
        <f>VLOOKUP($F55,[1]стартЮноши!$A$4:$F$435,3,FALSE)</f>
        <v>2016</v>
      </c>
      <c r="D55" s="16" t="str">
        <f>VLOOKUP($F55,[1]стартЮноши!$A$4:$F$435,4,FALSE)</f>
        <v>ДЮСШ-Кудымкар</v>
      </c>
      <c r="E55" s="18">
        <f>VLOOKUP($F55,[1]стартЮноши!$A$4:$F$435,6,FALSE)</f>
        <v>1.18055555555555E-2</v>
      </c>
      <c r="F55" s="19">
        <v>34</v>
      </c>
      <c r="G55" s="20">
        <v>1.7013888888888887E-2</v>
      </c>
      <c r="H55" s="20">
        <f t="shared" si="3"/>
        <v>5.2083333333333877E-3</v>
      </c>
      <c r="I55" s="17">
        <v>9</v>
      </c>
      <c r="J55" s="16" t="str">
        <f>VLOOKUP($F55,[1]стартЮноши!$A$4:$G$342,7,FALSE)</f>
        <v>Казаринов А.Л.</v>
      </c>
    </row>
    <row r="56" spans="1:10" x14ac:dyDescent="0.25">
      <c r="A56" s="17">
        <v>10</v>
      </c>
      <c r="B56" s="16" t="str">
        <f>VLOOKUP($F56,[1]стартЮноши!$A$4:$F$435,2,FALSE)</f>
        <v>Лесников Вадим</v>
      </c>
      <c r="C56" s="17">
        <f>VLOOKUP($F56,[1]стартЮноши!$A$4:$F$435,3,FALSE)</f>
        <v>2015</v>
      </c>
      <c r="D56" s="16" t="str">
        <f>VLOOKUP($F56,[1]стартЮноши!$A$4:$F$435,4,FALSE)</f>
        <v>ДЮСШ-Корчевня</v>
      </c>
      <c r="E56" s="18">
        <f>VLOOKUP($F56,[1]стартЮноши!$A$4:$F$435,6,FALSE)</f>
        <v>9.7222222222222206E-3</v>
      </c>
      <c r="F56" s="19">
        <v>28</v>
      </c>
      <c r="G56" s="20">
        <v>1.5057870370370369E-2</v>
      </c>
      <c r="H56" s="20">
        <f t="shared" si="3"/>
        <v>5.3356481481481484E-3</v>
      </c>
      <c r="I56" s="17">
        <v>10</v>
      </c>
      <c r="J56" s="16" t="str">
        <f>VLOOKUP($F56,[1]стартЮноши!$A$4:$G$342,7,FALSE)</f>
        <v>Лесникова А.Н.</v>
      </c>
    </row>
    <row r="57" spans="1:10" x14ac:dyDescent="0.25">
      <c r="A57" s="17">
        <v>11</v>
      </c>
      <c r="B57" s="16" t="str">
        <f>VLOOKUP($F57,[1]стартЮноши!$A$4:$F$435,2,FALSE)</f>
        <v xml:space="preserve">Щукин Юрий </v>
      </c>
      <c r="C57" s="17">
        <f>VLOOKUP($F57,[1]стартЮноши!$A$4:$F$435,3,FALSE)</f>
        <v>2015</v>
      </c>
      <c r="D57" s="16" t="str">
        <f>VLOOKUP($F57,[1]стартЮноши!$A$4:$F$435,4,FALSE)</f>
        <v>ДЮСШ-Кува</v>
      </c>
      <c r="E57" s="18">
        <f>VLOOKUP($F57,[1]стартЮноши!$A$4:$F$435,6,FALSE)</f>
        <v>1.3194444444444399E-2</v>
      </c>
      <c r="F57" s="19">
        <v>38</v>
      </c>
      <c r="G57" s="20">
        <v>1.8692129629629631E-2</v>
      </c>
      <c r="H57" s="20">
        <f t="shared" si="3"/>
        <v>5.4976851851852322E-3</v>
      </c>
      <c r="I57" s="17">
        <v>11</v>
      </c>
      <c r="J57" s="16" t="str">
        <f>VLOOKUP($F57,[1]стартЮноши!$A$4:$G$342,7,FALSE)</f>
        <v>Отинов А.Д.</v>
      </c>
    </row>
    <row r="58" spans="1:10" x14ac:dyDescent="0.25">
      <c r="A58" s="17">
        <v>12</v>
      </c>
      <c r="B58" s="16" t="str">
        <f>VLOOKUP($F58,[1]стартЮноши!$A$4:$F$435,2,FALSE)</f>
        <v>Петров Василий</v>
      </c>
      <c r="C58" s="17">
        <f>VLOOKUP($F58,[1]стартЮноши!$A$4:$F$435,3,FALSE)</f>
        <v>2015</v>
      </c>
      <c r="D58" s="16" t="str">
        <f>VLOOKUP($F58,[1]стартЮноши!$A$4:$F$435,4,FALSE)</f>
        <v>ДЮСШ-Корчевня</v>
      </c>
      <c r="E58" s="18">
        <f>VLOOKUP($F58,[1]стартЮноши!$A$4:$F$435,6,FALSE)</f>
        <v>1.14583333333333E-2</v>
      </c>
      <c r="F58" s="19">
        <v>33</v>
      </c>
      <c r="G58" s="20">
        <v>1.7175925925925924E-2</v>
      </c>
      <c r="H58" s="20">
        <f t="shared" si="3"/>
        <v>5.7175925925926248E-3</v>
      </c>
      <c r="I58" s="17">
        <v>12</v>
      </c>
      <c r="J58" s="16" t="str">
        <f>VLOOKUP($F58,[1]стартЮноши!$A$4:$G$342,7,FALSE)</f>
        <v>Лесникова А.Н.</v>
      </c>
    </row>
    <row r="59" spans="1:10" x14ac:dyDescent="0.25">
      <c r="A59" s="17">
        <v>13</v>
      </c>
      <c r="B59" s="16" t="str">
        <f>VLOOKUP($F59,[1]стартЮноши!$A$4:$F$435,2,FALSE)</f>
        <v>Лесников Игорь</v>
      </c>
      <c r="C59" s="17">
        <f>VLOOKUP($F59,[1]стартЮноши!$A$4:$F$435,3,FALSE)</f>
        <v>2017</v>
      </c>
      <c r="D59" s="16" t="str">
        <f>VLOOKUP($F59,[1]стартЮноши!$A$4:$F$435,4,FALSE)</f>
        <v>ДЮСШ-Корчевня</v>
      </c>
      <c r="E59" s="18">
        <f>VLOOKUP($F59,[1]стартЮноши!$A$4:$F$435,6,FALSE)</f>
        <v>1.00694444444444E-2</v>
      </c>
      <c r="F59" s="19">
        <v>29</v>
      </c>
      <c r="G59" s="20">
        <v>1.6921296296296299E-2</v>
      </c>
      <c r="H59" s="20">
        <f t="shared" si="3"/>
        <v>6.8518518518518989E-3</v>
      </c>
      <c r="I59" s="17">
        <v>13</v>
      </c>
      <c r="J59" s="16" t="str">
        <f>VLOOKUP($F59,[1]стартЮноши!$A$4:$G$342,7,FALSE)</f>
        <v>Лесникова А.Н.</v>
      </c>
    </row>
    <row r="60" spans="1:10" x14ac:dyDescent="0.25">
      <c r="A60" s="17"/>
      <c r="B60" s="29"/>
      <c r="C60" s="16"/>
      <c r="D60" s="29"/>
      <c r="E60" s="18"/>
      <c r="F60" s="19"/>
      <c r="G60" s="20"/>
      <c r="H60" s="20"/>
      <c r="I60" s="17"/>
      <c r="J60" s="16"/>
    </row>
    <row r="61" spans="1:10" x14ac:dyDescent="0.25">
      <c r="A61" s="30"/>
      <c r="B61" s="37" t="s">
        <v>17</v>
      </c>
      <c r="C61" s="37"/>
      <c r="D61" s="6"/>
      <c r="E61" s="6"/>
      <c r="F61" s="25"/>
      <c r="G61" s="6"/>
      <c r="H61" s="6"/>
      <c r="I61" s="25"/>
    </row>
    <row r="62" spans="1:10" x14ac:dyDescent="0.25">
      <c r="A62" s="11" t="s">
        <v>5</v>
      </c>
      <c r="B62" s="8" t="s">
        <v>6</v>
      </c>
      <c r="C62" s="8" t="s">
        <v>7</v>
      </c>
      <c r="D62" s="8" t="s">
        <v>8</v>
      </c>
      <c r="E62" s="9" t="s">
        <v>9</v>
      </c>
      <c r="F62" s="12" t="s">
        <v>10</v>
      </c>
      <c r="G62" s="9" t="s">
        <v>11</v>
      </c>
      <c r="H62" s="9" t="s">
        <v>12</v>
      </c>
      <c r="I62" s="12" t="s">
        <v>13</v>
      </c>
      <c r="J62" s="8" t="s">
        <v>14</v>
      </c>
    </row>
    <row r="63" spans="1:10" x14ac:dyDescent="0.25">
      <c r="A63" s="11">
        <v>1</v>
      </c>
      <c r="B63" s="8" t="str">
        <f>VLOOKUP($F63,'[1] стартДевушки'!$A$4:$F$352,2,FALSE)</f>
        <v>Радостева Владислава</v>
      </c>
      <c r="C63" s="12">
        <f>VLOOKUP($F63,'[1] стартДевушки'!$A$4:$F$352,3,FALSE)</f>
        <v>2012</v>
      </c>
      <c r="D63" s="8" t="str">
        <f>VLOOKUP($F63,'[1] стартДевушки'!$A$4:$F$352,4,FALSE)</f>
        <v>ДЮСШ-В-Иньва</v>
      </c>
      <c r="E63" s="9">
        <f>VLOOKUP($F63,'[1] стартДевушки'!$A$4:$F$352,6,FALSE)</f>
        <v>3.0555555555555555E-2</v>
      </c>
      <c r="F63" s="13">
        <v>88</v>
      </c>
      <c r="G63" s="14">
        <v>3.8784722222222227E-2</v>
      </c>
      <c r="H63" s="14">
        <f t="shared" ref="H63:H64" si="4">G63-E63</f>
        <v>8.2291666666666728E-3</v>
      </c>
      <c r="I63" s="12">
        <v>1</v>
      </c>
      <c r="J63" s="8" t="str">
        <f>VLOOKUP($F63,'[1] стартДевушки'!$A$4:$G$352,7,FALSE)</f>
        <v>Харина М.М.</v>
      </c>
    </row>
    <row r="64" spans="1:10" x14ac:dyDescent="0.25">
      <c r="A64" s="11">
        <v>2</v>
      </c>
      <c r="B64" s="8" t="str">
        <f>VLOOKUP($F64,'[1] стартДевушки'!$A$4:$F$352,2,FALSE)</f>
        <v>Тотьмянина Дарина</v>
      </c>
      <c r="C64" s="12">
        <f>VLOOKUP($F64,'[1] стартДевушки'!$A$4:$F$352,3,FALSE)</f>
        <v>2011</v>
      </c>
      <c r="D64" s="8" t="str">
        <f>VLOOKUP($F64,'[1] стартДевушки'!$A$4:$F$352,4,FALSE)</f>
        <v>ДЮСШ Кудымкар</v>
      </c>
      <c r="E64" s="9">
        <f>VLOOKUP($F64,'[1] стартДевушки'!$A$4:$F$352,6,FALSE)</f>
        <v>3.125E-2</v>
      </c>
      <c r="F64" s="13">
        <v>90</v>
      </c>
      <c r="G64" s="14">
        <v>4.4120370370370365E-2</v>
      </c>
      <c r="H64" s="14">
        <f t="shared" si="4"/>
        <v>1.2870370370370365E-2</v>
      </c>
      <c r="I64" s="12">
        <v>2</v>
      </c>
      <c r="J64" s="8" t="str">
        <f>VLOOKUP($F64,'[1] стартДевушки'!$A$4:$G$352,7,FALSE)</f>
        <v>Попов С.А.</v>
      </c>
    </row>
    <row r="65" spans="1:10" x14ac:dyDescent="0.25">
      <c r="A65" s="17"/>
      <c r="B65" s="16"/>
      <c r="C65" s="16"/>
      <c r="D65" s="16"/>
      <c r="E65" s="18"/>
      <c r="F65" s="19"/>
      <c r="G65" s="20"/>
      <c r="H65" s="20"/>
      <c r="I65" s="17"/>
      <c r="J65" s="16"/>
    </row>
    <row r="66" spans="1:10" x14ac:dyDescent="0.25">
      <c r="A66" s="31"/>
      <c r="B66" s="37" t="s">
        <v>18</v>
      </c>
      <c r="C66" s="37"/>
      <c r="D66" s="6"/>
      <c r="E66" s="6"/>
      <c r="F66" s="25"/>
      <c r="G66" s="6"/>
      <c r="H66" s="6"/>
      <c r="I66" s="25"/>
    </row>
    <row r="67" spans="1:10" x14ac:dyDescent="0.25">
      <c r="A67" s="11" t="s">
        <v>5</v>
      </c>
      <c r="B67" s="8" t="s">
        <v>6</v>
      </c>
      <c r="C67" s="8" t="s">
        <v>7</v>
      </c>
      <c r="D67" s="8" t="s">
        <v>8</v>
      </c>
      <c r="E67" s="9" t="s">
        <v>9</v>
      </c>
      <c r="F67" s="12" t="s">
        <v>10</v>
      </c>
      <c r="G67" s="9" t="s">
        <v>11</v>
      </c>
      <c r="H67" s="14" t="s">
        <v>12</v>
      </c>
      <c r="I67" s="12" t="s">
        <v>13</v>
      </c>
      <c r="J67" s="8" t="s">
        <v>16</v>
      </c>
    </row>
    <row r="68" spans="1:10" x14ac:dyDescent="0.25">
      <c r="A68" s="12">
        <v>1</v>
      </c>
      <c r="B68" s="8" t="str">
        <f>VLOOKUP($F68,[1]стартЮноши!$A$4:$F$435,2,FALSE)</f>
        <v>Старцев Иван</v>
      </c>
      <c r="C68" s="12">
        <f>VLOOKUP($F68,[1]стартЮноши!$A$4:$F$435,3,FALSE)</f>
        <v>2011</v>
      </c>
      <c r="D68" s="8" t="str">
        <f>VLOOKUP($F68,[1]стартЮноши!$A$4:$F$435,4,FALSE)</f>
        <v>ДЮСШ-В-Иньва</v>
      </c>
      <c r="E68" s="9">
        <f>VLOOKUP($F68,[1]стартЮноши!$A$4:$F$435,6,FALSE)</f>
        <v>2.6736111111111099E-2</v>
      </c>
      <c r="F68" s="13">
        <v>77</v>
      </c>
      <c r="G68" s="14">
        <v>3.4097222222222223E-2</v>
      </c>
      <c r="H68" s="14">
        <f t="shared" ref="H68:H74" si="5">G68-E68</f>
        <v>7.3611111111111238E-3</v>
      </c>
      <c r="I68" s="12">
        <v>1</v>
      </c>
      <c r="J68" s="8" t="str">
        <f>VLOOKUP($F68,[1]стартЮноши!$A$4:$G$342,7,FALSE)</f>
        <v>Харина М.М.</v>
      </c>
    </row>
    <row r="69" spans="1:10" x14ac:dyDescent="0.25">
      <c r="A69" s="12">
        <v>2</v>
      </c>
      <c r="B69" s="8" t="str">
        <f>VLOOKUP($F69,[1]стартЮноши!$A$4:$F$435,2,FALSE)</f>
        <v>Ковыляев Михаил</v>
      </c>
      <c r="C69" s="12">
        <f>VLOOKUP($F69,[1]стартЮноши!$A$4:$F$435,3,FALSE)</f>
        <v>2011</v>
      </c>
      <c r="D69" s="8" t="str">
        <f>VLOOKUP($F69,[1]стартЮноши!$A$4:$F$435,4,FALSE)</f>
        <v>ДЮСШ-В-Иньва</v>
      </c>
      <c r="E69" s="9">
        <f>VLOOKUP($F69,[1]стартЮноши!$A$4:$F$435,6,FALSE)</f>
        <v>2.5000000000000001E-2</v>
      </c>
      <c r="F69" s="13">
        <v>72</v>
      </c>
      <c r="G69" s="14">
        <v>3.3368055555555554E-2</v>
      </c>
      <c r="H69" s="14">
        <f t="shared" si="5"/>
        <v>8.3680555555555522E-3</v>
      </c>
      <c r="I69" s="12">
        <v>2</v>
      </c>
      <c r="J69" s="8" t="str">
        <f>VLOOKUP($F69,[1]стартЮноши!$A$4:$G$342,7,FALSE)</f>
        <v>Харина М.М.</v>
      </c>
    </row>
    <row r="70" spans="1:10" x14ac:dyDescent="0.25">
      <c r="A70" s="12">
        <v>3</v>
      </c>
      <c r="B70" s="8" t="str">
        <f>VLOOKUP($F70,[1]стартЮноши!$A$4:$F$435,2,FALSE)</f>
        <v xml:space="preserve">Плотников Давид </v>
      </c>
      <c r="C70" s="12">
        <f>VLOOKUP($F70,[1]стартЮноши!$A$4:$F$435,3,FALSE)</f>
        <v>2012</v>
      </c>
      <c r="D70" s="8" t="str">
        <f>VLOOKUP($F70,[1]стартЮноши!$A$4:$F$435,4,FALSE)</f>
        <v>ДЮСШ-Кува</v>
      </c>
      <c r="E70" s="9">
        <f>VLOOKUP($F70,[1]стартЮноши!$A$4:$F$435,6,FALSE)</f>
        <v>2.6388888888888899E-2</v>
      </c>
      <c r="F70" s="13">
        <v>76</v>
      </c>
      <c r="G70" s="14">
        <v>3.5462962962962967E-2</v>
      </c>
      <c r="H70" s="14">
        <f t="shared" si="5"/>
        <v>9.0740740740740677E-3</v>
      </c>
      <c r="I70" s="12">
        <v>3</v>
      </c>
      <c r="J70" s="8" t="str">
        <f>VLOOKUP($F70,[1]стартЮноши!$A$4:$G$342,7,FALSE)</f>
        <v>Отинов А.Д.</v>
      </c>
    </row>
    <row r="71" spans="1:10" x14ac:dyDescent="0.25">
      <c r="A71" s="17">
        <v>4</v>
      </c>
      <c r="B71" s="16" t="str">
        <f>VLOOKUP($F71,[1]стартЮноши!$A$4:$F$435,2,FALSE)</f>
        <v>Мутовкин Павел</v>
      </c>
      <c r="C71" s="17">
        <f>VLOOKUP($F71,[1]стартЮноши!$A$4:$F$435,3,FALSE)</f>
        <v>2012</v>
      </c>
      <c r="D71" s="16" t="str">
        <f>VLOOKUP($F71,[1]стартЮноши!$A$4:$F$435,4,FALSE)</f>
        <v>ДЮСШ-Егорова</v>
      </c>
      <c r="E71" s="18">
        <f>VLOOKUP($F71,[1]стартЮноши!$A$4:$F$435,6,FALSE)</f>
        <v>2.5694444444444499E-2</v>
      </c>
      <c r="F71" s="19">
        <v>74</v>
      </c>
      <c r="G71" s="20">
        <v>3.4780092592592592E-2</v>
      </c>
      <c r="H71" s="20">
        <f t="shared" si="5"/>
        <v>9.0856481481480927E-3</v>
      </c>
      <c r="I71" s="17">
        <v>4</v>
      </c>
      <c r="J71" s="8" t="str">
        <f>VLOOKUP($F71,[1]стартЮноши!$A$4:$G$342,7,FALSE)</f>
        <v>Полуянов В.К.</v>
      </c>
    </row>
    <row r="72" spans="1:10" x14ac:dyDescent="0.25">
      <c r="A72" s="17">
        <v>5</v>
      </c>
      <c r="B72" s="16" t="str">
        <f>VLOOKUP($F72,[1]стартЮноши!$A$4:$F$435,2,FALSE)</f>
        <v>Мехоношин Данила</v>
      </c>
      <c r="C72" s="17">
        <f>VLOOKUP($F72,[1]стартЮноши!$A$4:$F$435,3,FALSE)</f>
        <v>2011</v>
      </c>
      <c r="D72" s="16" t="str">
        <f>VLOOKUP($F72,[1]стартЮноши!$A$4:$F$435,4,FALSE)</f>
        <v>ДЮСШ-Пешнигорт</v>
      </c>
      <c r="E72" s="18">
        <f>VLOOKUP($F72,[1]стартЮноши!$A$4:$F$435,6,FALSE)</f>
        <v>2.5347222222222202E-2</v>
      </c>
      <c r="F72" s="19">
        <v>73</v>
      </c>
      <c r="G72" s="20">
        <v>3.4861111111111114E-2</v>
      </c>
      <c r="H72" s="20">
        <f t="shared" si="5"/>
        <v>9.513888888888912E-3</v>
      </c>
      <c r="I72" s="17">
        <v>5</v>
      </c>
      <c r="J72" s="8" t="str">
        <f>VLOOKUP($F72,[1]стартЮноши!$A$4:$G$342,7,FALSE)</f>
        <v>Денисов В.Д.</v>
      </c>
    </row>
    <row r="73" spans="1:10" x14ac:dyDescent="0.25">
      <c r="A73" s="17">
        <v>6</v>
      </c>
      <c r="B73" s="16" t="str">
        <f>VLOOKUP($F73,[1]стартЮноши!$A$4:$F$435,2,FALSE)</f>
        <v xml:space="preserve">Ульянов Матвей </v>
      </c>
      <c r="C73" s="17">
        <f>VLOOKUP($F73,[1]стартЮноши!$A$4:$F$435,3,FALSE)</f>
        <v>2012</v>
      </c>
      <c r="D73" s="16" t="str">
        <f>VLOOKUP($F73,[1]стартЮноши!$A$4:$F$435,4,FALSE)</f>
        <v>ДЮСШ-Кува</v>
      </c>
      <c r="E73" s="18">
        <f>VLOOKUP($F73,[1]стартЮноши!$A$4:$F$435,6,FALSE)</f>
        <v>2.74305555555556E-2</v>
      </c>
      <c r="F73" s="19">
        <v>79</v>
      </c>
      <c r="G73" s="20">
        <v>3.7430555555555557E-2</v>
      </c>
      <c r="H73" s="20">
        <f t="shared" si="5"/>
        <v>9.9999999999999568E-3</v>
      </c>
      <c r="I73" s="17">
        <v>6</v>
      </c>
      <c r="J73" s="8" t="str">
        <f>VLOOKUP($F73,[1]стартЮноши!$A$4:$G$342,7,FALSE)</f>
        <v>Отинов А.Д.</v>
      </c>
    </row>
    <row r="74" spans="1:10" x14ac:dyDescent="0.25">
      <c r="A74" s="17">
        <v>7</v>
      </c>
      <c r="B74" s="16" t="str">
        <f>VLOOKUP($F74,[1]стартЮноши!$A$4:$F$435,2,FALSE)</f>
        <v>Хозяшев Матвей</v>
      </c>
      <c r="C74" s="17">
        <f>VLOOKUP($F74,[1]стартЮноши!$A$4:$F$435,3,FALSE)</f>
        <v>2011</v>
      </c>
      <c r="D74" s="16" t="str">
        <f>VLOOKUP($F74,[1]стартЮноши!$A$4:$F$435,4,FALSE)</f>
        <v>ДЮСШ-Пешнигорт</v>
      </c>
      <c r="E74" s="18">
        <f>VLOOKUP($F74,[1]стартЮноши!$A$4:$F$435,6,FALSE)</f>
        <v>2.7777777777777801E-2</v>
      </c>
      <c r="F74" s="19">
        <v>80</v>
      </c>
      <c r="G74" s="20">
        <v>3.7777777777777778E-2</v>
      </c>
      <c r="H74" s="20">
        <f t="shared" si="5"/>
        <v>9.9999999999999777E-3</v>
      </c>
      <c r="I74" s="17">
        <v>7</v>
      </c>
      <c r="J74" s="8" t="str">
        <f>VLOOKUP($F74,[1]стартЮноши!$A$4:$G$342,7,FALSE)</f>
        <v>Денисов В.Д.</v>
      </c>
    </row>
    <row r="75" spans="1:10" x14ac:dyDescent="0.25">
      <c r="A75" s="17"/>
      <c r="B75" s="22"/>
      <c r="C75" s="23"/>
      <c r="D75" s="16"/>
      <c r="E75" s="18"/>
      <c r="F75" s="19"/>
      <c r="G75" s="20"/>
      <c r="H75" s="20"/>
      <c r="I75" s="17"/>
      <c r="J75" s="8"/>
    </row>
    <row r="76" spans="1:10" x14ac:dyDescent="0.25">
      <c r="A76" s="17"/>
      <c r="B76" s="43" t="s">
        <v>30</v>
      </c>
      <c r="C76" s="44"/>
      <c r="D76" s="16"/>
      <c r="E76" s="18"/>
      <c r="F76" s="19"/>
      <c r="G76" s="20"/>
      <c r="H76" s="20"/>
      <c r="I76" s="17"/>
      <c r="J76" s="8"/>
    </row>
    <row r="77" spans="1:10" x14ac:dyDescent="0.25">
      <c r="A77" s="11" t="s">
        <v>5</v>
      </c>
      <c r="B77" s="8" t="s">
        <v>6</v>
      </c>
      <c r="C77" s="8" t="s">
        <v>7</v>
      </c>
      <c r="D77" s="8" t="s">
        <v>8</v>
      </c>
      <c r="E77" s="9" t="s">
        <v>9</v>
      </c>
      <c r="F77" s="12" t="s">
        <v>10</v>
      </c>
      <c r="G77" s="9" t="s">
        <v>11</v>
      </c>
      <c r="H77" s="14" t="s">
        <v>12</v>
      </c>
      <c r="I77" s="12" t="s">
        <v>13</v>
      </c>
      <c r="J77" s="8" t="s">
        <v>16</v>
      </c>
    </row>
    <row r="78" spans="1:10" x14ac:dyDescent="0.25">
      <c r="A78" s="17">
        <v>1</v>
      </c>
      <c r="B78" s="8" t="str">
        <f>VLOOKUP($F78,[1]стартЮноши!$A$4:$F$435,2,FALSE)</f>
        <v xml:space="preserve">Азанов Вячеслав </v>
      </c>
      <c r="C78" s="12">
        <f>VLOOKUP($F78,[1]стартЮноши!$A$4:$F$435,3,FALSE)</f>
        <v>1962</v>
      </c>
      <c r="D78" s="8" t="str">
        <f>VLOOKUP($F78,[1]стартЮноши!$A$4:$F$435,4,FALSE)</f>
        <v xml:space="preserve"> Верещагинский МО</v>
      </c>
      <c r="E78" s="9">
        <f>VLOOKUP($F78,[1]стартЮноши!$A$4:$F$435,6,FALSE)</f>
        <v>2.8125000000000001E-2</v>
      </c>
      <c r="F78" s="13">
        <v>81</v>
      </c>
      <c r="G78" s="14">
        <v>3.515046296296296E-2</v>
      </c>
      <c r="H78" s="14">
        <f t="shared" ref="H78:H83" si="6">G78-E78</f>
        <v>7.0254629629629591E-3</v>
      </c>
      <c r="I78" s="12">
        <v>1</v>
      </c>
      <c r="J78" s="8">
        <f>VLOOKUP($F78,[1]стартЮноши!$A$4:$G$342,7,FALSE)</f>
        <v>0</v>
      </c>
    </row>
    <row r="79" spans="1:10" x14ac:dyDescent="0.25">
      <c r="A79" s="17">
        <v>2</v>
      </c>
      <c r="B79" s="8" t="str">
        <f>VLOOKUP($F79,[1]стартЮноши!$A$4:$F$435,2,FALSE)</f>
        <v>Денисов Владимир Дм.</v>
      </c>
      <c r="C79" s="12">
        <f>VLOOKUP($F79,[1]стартЮноши!$A$4:$F$435,3,FALSE)</f>
        <v>1948</v>
      </c>
      <c r="D79" s="8" t="str">
        <f>VLOOKUP($F79,[1]стартЮноши!$A$4:$F$435,4,FALSE)</f>
        <v>ДЮСШ-Пешнигорт</v>
      </c>
      <c r="E79" s="9">
        <f>VLOOKUP($F79,[1]стартЮноши!$A$4:$F$435,6,FALSE)</f>
        <v>2.8819444444444502E-2</v>
      </c>
      <c r="F79" s="13">
        <v>83</v>
      </c>
      <c r="G79" s="14">
        <v>3.5891203703703703E-2</v>
      </c>
      <c r="H79" s="14">
        <f t="shared" si="6"/>
        <v>7.0717592592592013E-3</v>
      </c>
      <c r="I79" s="12">
        <v>2</v>
      </c>
      <c r="J79" s="8"/>
    </row>
    <row r="80" spans="1:10" x14ac:dyDescent="0.25">
      <c r="A80" s="17">
        <v>3</v>
      </c>
      <c r="B80" s="8" t="str">
        <f>VLOOKUP($F80,[1]стартЮноши!$A$4:$F$435,2,FALSE)</f>
        <v xml:space="preserve">Минин Евгений </v>
      </c>
      <c r="C80" s="12">
        <f>VLOOKUP($F80,[1]стартЮноши!$A$4:$F$435,3,FALSE)</f>
        <v>1959</v>
      </c>
      <c r="D80" s="8" t="str">
        <f>VLOOKUP($F80,[1]стартЮноши!$A$4:$F$435,4,FALSE)</f>
        <v>с. Кочево</v>
      </c>
      <c r="E80" s="9">
        <f>VLOOKUP($F80,[1]стартЮноши!$A$4:$F$435,6,FALSE)</f>
        <v>2.9513888888888899E-2</v>
      </c>
      <c r="F80" s="13">
        <v>85</v>
      </c>
      <c r="G80" s="14">
        <v>3.7071759259259256E-2</v>
      </c>
      <c r="H80" s="14">
        <f t="shared" si="6"/>
        <v>7.5578703703703572E-3</v>
      </c>
      <c r="I80" s="12">
        <v>3</v>
      </c>
      <c r="J80" s="8"/>
    </row>
    <row r="81" spans="1:10" x14ac:dyDescent="0.25">
      <c r="A81" s="17">
        <v>4</v>
      </c>
      <c r="B81" s="16" t="str">
        <f>VLOOKUP($F81,[1]стартЮноши!$A$4:$F$435,2,FALSE)</f>
        <v>Полуянов Вячеслав К.</v>
      </c>
      <c r="C81" s="17">
        <f>VLOOKUP($F81,[1]стартЮноши!$A$4:$F$435,3,FALSE)</f>
        <v>1960</v>
      </c>
      <c r="D81" s="16" t="str">
        <f>VLOOKUP($F81,[1]стартЮноши!$A$4:$F$435,4,FALSE)</f>
        <v>Егорова</v>
      </c>
      <c r="E81" s="18">
        <f>VLOOKUP($F81,[1]стартЮноши!$A$4:$F$435,6,FALSE)</f>
        <v>2.9861111111111199E-2</v>
      </c>
      <c r="F81" s="19">
        <v>86</v>
      </c>
      <c r="G81" s="20">
        <v>3.7662037037037036E-2</v>
      </c>
      <c r="H81" s="20">
        <f t="shared" si="6"/>
        <v>7.8009259259258362E-3</v>
      </c>
      <c r="I81" s="17">
        <v>3</v>
      </c>
      <c r="J81" s="8">
        <f>VLOOKUP($F81,[1]стартЮноши!$A$4:$G$342,7,FALSE)</f>
        <v>0</v>
      </c>
    </row>
    <row r="82" spans="1:10" x14ac:dyDescent="0.25">
      <c r="A82" s="17">
        <v>5</v>
      </c>
      <c r="B82" s="16" t="str">
        <f>VLOOKUP($F82,[1]стартЮноши!$A$4:$F$435,2,FALSE)</f>
        <v>Истомин Александр Гр.</v>
      </c>
      <c r="C82" s="17">
        <f>VLOOKUP($F82,[1]стартЮноши!$A$4:$F$435,3,FALSE)</f>
        <v>1958</v>
      </c>
      <c r="D82" s="16" t="str">
        <f>VLOOKUP($F82,[1]стартЮноши!$A$4:$F$435,4,FALSE)</f>
        <v>Юсьва-ветераны</v>
      </c>
      <c r="E82" s="18">
        <f>VLOOKUP($F82,[1]стартЮноши!$A$4:$F$435,6,FALSE)</f>
        <v>2.9166666666666698E-2</v>
      </c>
      <c r="F82" s="19">
        <v>84</v>
      </c>
      <c r="G82" s="20">
        <v>3.8043981481481477E-2</v>
      </c>
      <c r="H82" s="20">
        <f t="shared" si="6"/>
        <v>8.8773148148147789E-3</v>
      </c>
      <c r="I82" s="17">
        <v>5</v>
      </c>
      <c r="J82" s="8">
        <f>VLOOKUP($F82,[1]стартЮноши!$A$4:$G$342,7,FALSE)</f>
        <v>0</v>
      </c>
    </row>
    <row r="83" spans="1:10" x14ac:dyDescent="0.25">
      <c r="A83" s="17">
        <v>6</v>
      </c>
      <c r="B83" s="16" t="str">
        <f>VLOOKUP($F83,[1]стартЮноши!$A$4:$F$435,2,FALSE)</f>
        <v>Боталов Валерий Ник.</v>
      </c>
      <c r="C83" s="17">
        <f>VLOOKUP($F83,[1]стартЮноши!$A$4:$F$435,3,FALSE)</f>
        <v>1947</v>
      </c>
      <c r="D83" s="16" t="str">
        <f>VLOOKUP($F83,[1]стартЮноши!$A$4:$F$435,4,FALSE)</f>
        <v>Юсьва-ветераны</v>
      </c>
      <c r="E83" s="18">
        <f>VLOOKUP($F83,[1]стартЮноши!$A$4:$F$435,6,FALSE)</f>
        <v>2.8472222222222301E-2</v>
      </c>
      <c r="F83" s="19">
        <v>82</v>
      </c>
      <c r="G83" s="20">
        <v>3.8032407407407411E-2</v>
      </c>
      <c r="H83" s="20">
        <f t="shared" si="6"/>
        <v>9.5601851851851091E-3</v>
      </c>
      <c r="I83" s="17">
        <v>6</v>
      </c>
      <c r="J83" s="8">
        <f>VLOOKUP($F83,[1]стартЮноши!$A$4:$G$342,7,FALSE)</f>
        <v>0</v>
      </c>
    </row>
    <row r="84" spans="1:10" x14ac:dyDescent="0.25">
      <c r="A84" s="12"/>
      <c r="B84" s="8"/>
      <c r="C84" s="8"/>
      <c r="D84" s="8"/>
      <c r="E84" s="9"/>
      <c r="F84" s="12"/>
      <c r="G84" s="9"/>
      <c r="H84" s="14"/>
      <c r="I84" s="12"/>
      <c r="J84" s="8"/>
    </row>
    <row r="85" spans="1:10" x14ac:dyDescent="0.25">
      <c r="A85" s="31"/>
      <c r="B85" s="37" t="s">
        <v>19</v>
      </c>
      <c r="C85" s="37"/>
      <c r="D85" s="6"/>
      <c r="E85" s="6"/>
      <c r="F85" s="25"/>
      <c r="G85" s="6"/>
      <c r="H85" s="6"/>
      <c r="I85" s="25"/>
    </row>
    <row r="86" spans="1:10" x14ac:dyDescent="0.25">
      <c r="A86" s="11" t="s">
        <v>5</v>
      </c>
      <c r="B86" s="8" t="s">
        <v>6</v>
      </c>
      <c r="C86" s="8" t="s">
        <v>7</v>
      </c>
      <c r="D86" s="8" t="s">
        <v>8</v>
      </c>
      <c r="E86" s="9" t="s">
        <v>9</v>
      </c>
      <c r="F86" s="12" t="s">
        <v>10</v>
      </c>
      <c r="G86" s="9" t="s">
        <v>11</v>
      </c>
      <c r="H86" s="14" t="s">
        <v>12</v>
      </c>
      <c r="I86" s="12" t="s">
        <v>13</v>
      </c>
      <c r="J86" s="8" t="s">
        <v>16</v>
      </c>
    </row>
    <row r="87" spans="1:10" x14ac:dyDescent="0.25">
      <c r="A87" s="12">
        <v>1</v>
      </c>
      <c r="B87" s="8" t="str">
        <f>VLOOKUP($F87,'[1] стартДевушки'!$A$4:$F$352,2,FALSE)</f>
        <v>Петерсон Анна</v>
      </c>
      <c r="C87" s="12">
        <f>VLOOKUP($F87,'[1] стартДевушки'!$A$4:$F$352,3,FALSE)</f>
        <v>2008</v>
      </c>
      <c r="D87" s="8" t="str">
        <f>VLOOKUP($F87,'[1] стартДевушки'!$A$4:$F$352,4,FALSE)</f>
        <v>ГКБУ "СШОР" СТАРТ"</v>
      </c>
      <c r="E87" s="9">
        <f>VLOOKUP($F87,'[1] стартДевушки'!$A$4:$F$352,6,FALSE)</f>
        <v>4.3402777777777797E-2</v>
      </c>
      <c r="F87" s="13">
        <v>125</v>
      </c>
      <c r="G87" s="14">
        <v>5.6597222222222222E-2</v>
      </c>
      <c r="H87" s="14">
        <f t="shared" ref="H87:H94" si="7">G87-E87</f>
        <v>1.3194444444444425E-2</v>
      </c>
      <c r="I87" s="12">
        <v>1</v>
      </c>
      <c r="J87" s="8" t="str">
        <f>VLOOKUP($F87,'[1] стартДевушки'!$A$4:$G$352,7,FALSE)</f>
        <v>Мальцев Л.А.</v>
      </c>
    </row>
    <row r="88" spans="1:10" x14ac:dyDescent="0.25">
      <c r="A88" s="12">
        <v>2</v>
      </c>
      <c r="B88" s="8" t="str">
        <f>VLOOKUP($F88,'[1] стартДевушки'!$A$4:$F$352,2,FALSE)</f>
        <v>Захарова Карина</v>
      </c>
      <c r="C88" s="12">
        <f>VLOOKUP($F88,'[1] стартДевушки'!$A$4:$F$352,3,FALSE)</f>
        <v>2008</v>
      </c>
      <c r="D88" s="8" t="str">
        <f>VLOOKUP($F88,'[1] стартДевушки'!$A$4:$F$352,4,FALSE)</f>
        <v>ДЮСШ Кудымкар</v>
      </c>
      <c r="E88" s="9">
        <f>VLOOKUP($F88,'[1] стартДевушки'!$A$4:$F$352,6,FALSE)</f>
        <v>4.4097222222222197E-2</v>
      </c>
      <c r="F88" s="13">
        <v>127</v>
      </c>
      <c r="G88" s="14">
        <v>6.0023148148148152E-2</v>
      </c>
      <c r="H88" s="14">
        <f t="shared" si="7"/>
        <v>1.5925925925925954E-2</v>
      </c>
      <c r="I88" s="12">
        <v>2</v>
      </c>
      <c r="J88" s="8" t="str">
        <f>VLOOKUP($F88,'[1] стартДевушки'!$A$4:$G$352,7,FALSE)</f>
        <v>Попов Т.А.</v>
      </c>
    </row>
    <row r="89" spans="1:10" x14ac:dyDescent="0.25">
      <c r="A89" s="12">
        <v>3</v>
      </c>
      <c r="B89" s="8" t="str">
        <f>VLOOKUP($F89,'[1] стартДевушки'!$A$4:$F$352,2,FALSE)</f>
        <v xml:space="preserve">Дегтянникова Елизавета </v>
      </c>
      <c r="C89" s="12">
        <f>VLOOKUP($F89,'[1] стартДевушки'!$A$4:$F$352,3,FALSE)</f>
        <v>2008</v>
      </c>
      <c r="D89" s="8" t="str">
        <f>VLOOKUP($F89,'[1] стартДевушки'!$A$4:$F$352,4,FALSE)</f>
        <v>Кочевская СШ</v>
      </c>
      <c r="E89" s="9">
        <f>VLOOKUP($F89,'[1] стартДевушки'!$A$4:$F$352,6,FALSE)</f>
        <v>4.4444444444444398E-2</v>
      </c>
      <c r="F89" s="13">
        <v>128</v>
      </c>
      <c r="G89" s="14">
        <v>6.0694444444444447E-2</v>
      </c>
      <c r="H89" s="14">
        <f t="shared" si="7"/>
        <v>1.6250000000000049E-2</v>
      </c>
      <c r="I89" s="12">
        <v>3</v>
      </c>
      <c r="J89" s="8" t="str">
        <f>VLOOKUP($F89,'[1] стартДевушки'!$A$4:$G$352,7,FALSE)</f>
        <v>Зотев А.А.</v>
      </c>
    </row>
    <row r="90" spans="1:10" x14ac:dyDescent="0.25">
      <c r="A90" s="17">
        <v>4</v>
      </c>
      <c r="B90" s="16" t="str">
        <f>VLOOKUP($F90,'[1] стартДевушки'!$A$4:$F$352,2,FALSE)</f>
        <v>Климова Татьяна</v>
      </c>
      <c r="C90" s="17">
        <f>VLOOKUP($F90,'[1] стартДевушки'!$A$4:$F$352,3,FALSE)</f>
        <v>2008</v>
      </c>
      <c r="D90" s="16" t="str">
        <f>VLOOKUP($F90,'[1] стартДевушки'!$A$4:$F$352,4,FALSE)</f>
        <v>Кочевская СШ</v>
      </c>
      <c r="E90" s="18">
        <f>VLOOKUP($F90,'[1] стартДевушки'!$A$4:$F$352,6,FALSE)</f>
        <v>4.3749999999999997E-2</v>
      </c>
      <c r="F90" s="19">
        <v>126</v>
      </c>
      <c r="G90" s="20">
        <v>6.0312499999999998E-2</v>
      </c>
      <c r="H90" s="20">
        <f t="shared" si="7"/>
        <v>1.6562500000000001E-2</v>
      </c>
      <c r="I90" s="17">
        <v>4</v>
      </c>
      <c r="J90" s="16" t="str">
        <f>VLOOKUP($F90,'[1] стартДевушки'!$A$4:$G$352,7,FALSE)</f>
        <v>Зотев А.А.</v>
      </c>
    </row>
    <row r="91" spans="1:10" s="24" customFormat="1" x14ac:dyDescent="0.25">
      <c r="A91" s="17">
        <v>5</v>
      </c>
      <c r="B91" s="16" t="str">
        <f>VLOOKUP($F91,'[1] стартДевушки'!$A$4:$F$352,2,FALSE)</f>
        <v xml:space="preserve">Бражкина Василиса </v>
      </c>
      <c r="C91" s="17">
        <f>VLOOKUP($F91,'[1] стартДевушки'!$A$4:$F$352,3,FALSE)</f>
        <v>2007</v>
      </c>
      <c r="D91" s="16" t="str">
        <f>VLOOKUP($F91,'[1] стартДевушки'!$A$4:$F$352,4,FALSE)</f>
        <v>ДЮСШ Белоево</v>
      </c>
      <c r="E91" s="18">
        <f>VLOOKUP($F91,'[1] стартДевушки'!$A$4:$F$352,6,FALSE)</f>
        <v>4.5486111111111102E-2</v>
      </c>
      <c r="F91" s="19">
        <v>131</v>
      </c>
      <c r="G91" s="20">
        <v>6.3657407407407413E-2</v>
      </c>
      <c r="H91" s="20">
        <f t="shared" si="7"/>
        <v>1.817129629629631E-2</v>
      </c>
      <c r="I91" s="17">
        <v>5</v>
      </c>
      <c r="J91" s="16" t="str">
        <f>VLOOKUP($F91,'[1] стартДевушки'!$A$4:$G$352,7,FALSE)</f>
        <v>Старцев В.А.</v>
      </c>
    </row>
    <row r="92" spans="1:10" s="24" customFormat="1" x14ac:dyDescent="0.25">
      <c r="A92" s="17">
        <v>6</v>
      </c>
      <c r="B92" s="16" t="str">
        <f>VLOOKUP($F92,'[1] стартДевушки'!$A$4:$F$352,2,FALSE)</f>
        <v>Пикулева Валерия</v>
      </c>
      <c r="C92" s="17">
        <f>VLOOKUP($F92,'[1] стартДевушки'!$A$4:$F$352,3,FALSE)</f>
        <v>2008</v>
      </c>
      <c r="D92" s="16" t="str">
        <f>VLOOKUP($F92,'[1] стартДевушки'!$A$4:$F$352,4,FALSE)</f>
        <v>Кочевская СШ</v>
      </c>
      <c r="E92" s="18">
        <f>VLOOKUP($F92,'[1] стартДевушки'!$A$4:$F$352,6,FALSE)</f>
        <v>4.30555555555555E-2</v>
      </c>
      <c r="F92" s="19">
        <v>124</v>
      </c>
      <c r="G92" s="20">
        <v>6.2430555555555566E-2</v>
      </c>
      <c r="H92" s="20">
        <f t="shared" si="7"/>
        <v>1.9375000000000066E-2</v>
      </c>
      <c r="I92" s="17">
        <v>6</v>
      </c>
      <c r="J92" s="16" t="str">
        <f>VLOOKUP($F92,'[1] стартДевушки'!$A$4:$G$352,7,FALSE)</f>
        <v>Зотев А.А.</v>
      </c>
    </row>
    <row r="93" spans="1:10" x14ac:dyDescent="0.25">
      <c r="A93" s="17">
        <v>7</v>
      </c>
      <c r="B93" s="16" t="str">
        <f>VLOOKUP($F93,'[1] стартДевушки'!$A$4:$F$352,2,FALSE)</f>
        <v>Тыблицева Софья</v>
      </c>
      <c r="C93" s="17">
        <f>VLOOKUP($F93,'[1] стартДевушки'!$A$4:$F$352,3,FALSE)</f>
        <v>2008</v>
      </c>
      <c r="D93" s="16" t="str">
        <f>VLOOKUP($F93,'[1] стартДевушки'!$A$4:$F$352,4,FALSE)</f>
        <v>Кочевская СШ</v>
      </c>
      <c r="E93" s="18">
        <f>VLOOKUP($F93,'[1] стартДевушки'!$A$4:$F$352,6,FALSE)</f>
        <v>4.2361111111111106E-2</v>
      </c>
      <c r="F93" s="19">
        <v>122</v>
      </c>
      <c r="G93" s="20">
        <v>6.3009259259259251E-2</v>
      </c>
      <c r="H93" s="20">
        <f t="shared" si="7"/>
        <v>2.0648148148148145E-2</v>
      </c>
      <c r="I93" s="17">
        <v>7</v>
      </c>
      <c r="J93" s="16" t="str">
        <f>VLOOKUP($F93,'[1] стартДевушки'!$A$4:$G$352,7,FALSE)</f>
        <v>Зотев А.А.</v>
      </c>
    </row>
    <row r="94" spans="1:10" x14ac:dyDescent="0.25">
      <c r="A94" s="17">
        <v>8</v>
      </c>
      <c r="B94" s="16" t="str">
        <f>VLOOKUP($F94,'[1] стартДевушки'!$A$4:$F$352,2,FALSE)</f>
        <v>Рочева Елизавета</v>
      </c>
      <c r="C94" s="17">
        <f>VLOOKUP($F94,'[1] стартДевушки'!$A$4:$F$352,3,FALSE)</f>
        <v>2008</v>
      </c>
      <c r="D94" s="16" t="str">
        <f>VLOOKUP($F94,'[1] стартДевушки'!$A$4:$F$352,4,FALSE)</f>
        <v>ДЮСШ Белоево</v>
      </c>
      <c r="E94" s="18">
        <f>VLOOKUP($F94,'[1] стартДевушки'!$A$4:$F$352,6,FALSE)</f>
        <v>4.2708333333333327E-2</v>
      </c>
      <c r="F94" s="19">
        <v>123</v>
      </c>
      <c r="G94" s="20">
        <v>6.7916666666666667E-2</v>
      </c>
      <c r="H94" s="20">
        <f t="shared" si="7"/>
        <v>2.520833333333334E-2</v>
      </c>
      <c r="I94" s="17">
        <v>8</v>
      </c>
      <c r="J94" s="16" t="str">
        <f>VLOOKUP($F94,'[1] стартДевушки'!$A$4:$G$352,7,FALSE)</f>
        <v>Старцев В.А.</v>
      </c>
    </row>
    <row r="95" spans="1:10" x14ac:dyDescent="0.25">
      <c r="A95" s="17">
        <v>9</v>
      </c>
      <c r="B95" s="16" t="str">
        <f>VLOOKUP($F95,'[1] стартДевушки'!$A$4:$F$352,2,FALSE)</f>
        <v>Гудовщикова Евгения</v>
      </c>
      <c r="C95" s="17">
        <f>VLOOKUP($F95,'[1] стартДевушки'!$A$4:$F$352,3,FALSE)</f>
        <v>2008</v>
      </c>
      <c r="D95" s="16" t="str">
        <f>VLOOKUP($F95,'[1] стартДевушки'!$A$4:$F$352,4,FALSE)</f>
        <v>Белоево ОШИ</v>
      </c>
      <c r="E95" s="18">
        <f>VLOOKUP($F95,'[1] стартДевушки'!$A$4:$F$352,6,FALSE)</f>
        <v>4.4791666666666702E-2</v>
      </c>
      <c r="F95" s="19">
        <v>129</v>
      </c>
      <c r="G95" s="20"/>
      <c r="H95" s="20" t="s">
        <v>20</v>
      </c>
      <c r="I95" s="17">
        <v>9</v>
      </c>
      <c r="J95" s="16" t="str">
        <f>VLOOKUP($F95,'[1] стартДевушки'!$A$4:$G$352,7,FALSE)</f>
        <v>Бражкин А.И.</v>
      </c>
    </row>
    <row r="96" spans="1:10" x14ac:dyDescent="0.25">
      <c r="A96" s="17"/>
      <c r="B96" s="22"/>
      <c r="C96" s="23"/>
      <c r="D96" s="16"/>
      <c r="E96" s="18"/>
      <c r="F96" s="19"/>
      <c r="G96" s="20"/>
      <c r="H96" s="20"/>
      <c r="I96" s="17"/>
      <c r="J96" s="16"/>
    </row>
    <row r="97" spans="1:10" x14ac:dyDescent="0.25">
      <c r="A97" s="12"/>
      <c r="B97" s="43" t="s">
        <v>21</v>
      </c>
      <c r="C97" s="44"/>
      <c r="D97" s="8"/>
      <c r="E97" s="9"/>
      <c r="F97" s="13"/>
      <c r="G97" s="14"/>
      <c r="H97" s="14"/>
      <c r="I97" s="12"/>
      <c r="J97" s="29"/>
    </row>
    <row r="98" spans="1:10" x14ac:dyDescent="0.25">
      <c r="A98" s="11" t="s">
        <v>5</v>
      </c>
      <c r="B98" s="8" t="s">
        <v>6</v>
      </c>
      <c r="C98" s="8" t="s">
        <v>7</v>
      </c>
      <c r="D98" s="8" t="s">
        <v>8</v>
      </c>
      <c r="E98" s="9" t="s">
        <v>9</v>
      </c>
      <c r="F98" s="12" t="s">
        <v>10</v>
      </c>
      <c r="G98" s="9" t="s">
        <v>11</v>
      </c>
      <c r="H98" s="14" t="s">
        <v>12</v>
      </c>
      <c r="I98" s="12" t="s">
        <v>13</v>
      </c>
      <c r="J98" s="8" t="s">
        <v>16</v>
      </c>
    </row>
    <row r="99" spans="1:10" x14ac:dyDescent="0.25">
      <c r="A99" s="12">
        <v>1</v>
      </c>
      <c r="B99" s="8" t="str">
        <f>VLOOKUP($F99,'[1] стартДевушки'!$A$4:$F$352,2,FALSE)</f>
        <v>Фирсова Алена</v>
      </c>
      <c r="C99" s="12">
        <f>VLOOKUP($F99,'[1] стартДевушки'!$A$4:$F$352,3,FALSE)</f>
        <v>2009</v>
      </c>
      <c r="D99" s="8" t="str">
        <f>VLOOKUP($F99,'[1] стартДевушки'!$A$4:$F$352,4,FALSE)</f>
        <v>ДЮСШ-Пешнигорт</v>
      </c>
      <c r="E99" s="9">
        <f>VLOOKUP($F99,'[1] стартДевушки'!$A$4:$F$352,6,FALSE)</f>
        <v>4.6180555555555503E-2</v>
      </c>
      <c r="F99" s="13">
        <v>133</v>
      </c>
      <c r="G99" s="14">
        <v>6.1550925925925933E-2</v>
      </c>
      <c r="H99" s="14">
        <f>G99-E99</f>
        <v>1.537037037037043E-2</v>
      </c>
      <c r="I99" s="12">
        <v>1</v>
      </c>
      <c r="J99" s="8" t="str">
        <f>VLOOKUP($F99,'[1] стартДевушки'!$A$4:$G$352,7,FALSE)</f>
        <v>Денисов В.Д.</v>
      </c>
    </row>
    <row r="100" spans="1:10" x14ac:dyDescent="0.25">
      <c r="A100" s="12">
        <v>2</v>
      </c>
      <c r="B100" s="8" t="str">
        <f>VLOOKUP($F100,'[1] стартДевушки'!$A$4:$F$352,2,FALSE)</f>
        <v xml:space="preserve">Глухих Мария </v>
      </c>
      <c r="C100" s="12">
        <f>VLOOKUP($F100,'[1] стартДевушки'!$A$4:$F$352,3,FALSE)</f>
        <v>2010</v>
      </c>
      <c r="D100" s="8" t="str">
        <f>VLOOKUP($F100,'[1] стартДевушки'!$A$4:$F$352,4,FALSE)</f>
        <v>ДЮСШ-Пешнигорт</v>
      </c>
      <c r="E100" s="9">
        <f>VLOOKUP($F100,'[1] стартДевушки'!$A$4:$F$352,6,FALSE)</f>
        <v>4.5833333333333302E-2</v>
      </c>
      <c r="F100" s="13">
        <v>132</v>
      </c>
      <c r="G100" s="14">
        <v>6.2384259259259257E-2</v>
      </c>
      <c r="H100" s="14">
        <f>G100-E100</f>
        <v>1.6550925925925955E-2</v>
      </c>
      <c r="I100" s="12">
        <v>2</v>
      </c>
      <c r="J100" s="8" t="str">
        <f>VLOOKUP($F100,'[1] стартДевушки'!$A$4:$G$352,7,FALSE)</f>
        <v>Денисов В.Д.</v>
      </c>
    </row>
    <row r="101" spans="1:10" x14ac:dyDescent="0.25">
      <c r="A101" s="12">
        <v>3</v>
      </c>
      <c r="B101" s="8" t="str">
        <f>VLOOKUP($F101,'[1] стартДевушки'!$A$4:$F$352,2,FALSE)</f>
        <v>Мехоношина Елизавета</v>
      </c>
      <c r="C101" s="12">
        <f>VLOOKUP($F101,'[1] стартДевушки'!$A$4:$F$352,3,FALSE)</f>
        <v>2009</v>
      </c>
      <c r="D101" s="8" t="str">
        <f>VLOOKUP($F101,'[1] стартДевушки'!$A$4:$F$352,4,FALSE)</f>
        <v>ДЮСШ-Пешнигорт</v>
      </c>
      <c r="E101" s="9">
        <f>VLOOKUP($F101,'[1] стартДевушки'!$A$4:$F$352,6,FALSE)</f>
        <v>4.65277777777778E-2</v>
      </c>
      <c r="F101" s="13">
        <v>134</v>
      </c>
      <c r="G101" s="14">
        <v>6.4305555555555546E-2</v>
      </c>
      <c r="H101" s="14">
        <f>G101-E101</f>
        <v>1.7777777777777747E-2</v>
      </c>
      <c r="I101" s="12">
        <v>3</v>
      </c>
      <c r="J101" s="8" t="str">
        <f>VLOOKUP($F101,'[1] стартДевушки'!$A$4:$G$352,7,FALSE)</f>
        <v>Денисов В.Д.</v>
      </c>
    </row>
    <row r="102" spans="1:10" x14ac:dyDescent="0.25">
      <c r="A102" s="30"/>
      <c r="F102" s="31"/>
      <c r="I102" s="31"/>
    </row>
    <row r="103" spans="1:10" x14ac:dyDescent="0.25">
      <c r="A103" s="31"/>
      <c r="B103" s="37" t="s">
        <v>22</v>
      </c>
      <c r="C103" s="37"/>
      <c r="D103" s="6"/>
      <c r="E103" s="6"/>
      <c r="F103" s="25"/>
      <c r="G103" s="6"/>
      <c r="H103" s="6"/>
      <c r="I103" s="25"/>
    </row>
    <row r="104" spans="1:10" x14ac:dyDescent="0.25">
      <c r="A104" s="11" t="s">
        <v>5</v>
      </c>
      <c r="B104" s="8" t="s">
        <v>6</v>
      </c>
      <c r="C104" s="8" t="s">
        <v>7</v>
      </c>
      <c r="D104" s="8" t="s">
        <v>8</v>
      </c>
      <c r="E104" s="9" t="s">
        <v>9</v>
      </c>
      <c r="F104" s="12" t="s">
        <v>10</v>
      </c>
      <c r="G104" s="9" t="s">
        <v>11</v>
      </c>
      <c r="H104" s="14" t="s">
        <v>12</v>
      </c>
      <c r="I104" s="12" t="s">
        <v>13</v>
      </c>
      <c r="J104" s="8" t="s">
        <v>16</v>
      </c>
    </row>
    <row r="105" spans="1:10" x14ac:dyDescent="0.25">
      <c r="A105" s="12">
        <v>1</v>
      </c>
      <c r="B105" s="8" t="str">
        <f>VLOOKUP($F105,[1]стартЮноши!$A$4:$F$435,2,FALSE)</f>
        <v>Никитин Данил</v>
      </c>
      <c r="C105" s="12">
        <f>VLOOKUP($F105,[1]стартЮноши!$A$4:$F$435,3,FALSE)</f>
        <v>2010</v>
      </c>
      <c r="D105" s="8" t="str">
        <f>VLOOKUP($F105,[1]стартЮноши!$A$4:$F$435,4,FALSE)</f>
        <v>ДЮСШ-Пешнигорт</v>
      </c>
      <c r="E105" s="9">
        <f>VLOOKUP($F105,[1]стартЮноши!$A$4:$F$435,6,FALSE)</f>
        <v>3.8194444444444399E-2</v>
      </c>
      <c r="F105" s="13">
        <v>110</v>
      </c>
      <c r="G105" s="14">
        <v>6.582175925925926E-2</v>
      </c>
      <c r="H105" s="14">
        <f t="shared" ref="H105:H110" si="8">G105-E105</f>
        <v>2.7627314814814861E-2</v>
      </c>
      <c r="I105" s="12">
        <v>1</v>
      </c>
      <c r="J105" s="8" t="str">
        <f>VLOOKUP($F105,[1]стартЮноши!$A$4:$G$342,7,FALSE)</f>
        <v>Денисов В.Д.</v>
      </c>
    </row>
    <row r="106" spans="1:10" x14ac:dyDescent="0.25">
      <c r="A106" s="12">
        <v>2</v>
      </c>
      <c r="B106" s="8" t="str">
        <f>VLOOKUP($F106,[1]стартЮноши!$A$4:$F$435,2,FALSE)</f>
        <v xml:space="preserve">Фирсов Данил </v>
      </c>
      <c r="C106" s="12">
        <f>VLOOKUP($F106,[1]стартЮноши!$A$4:$F$435,3,FALSE)</f>
        <v>2009</v>
      </c>
      <c r="D106" s="8" t="str">
        <f>VLOOKUP($F106,[1]стартЮноши!$A$4:$F$435,4,FALSE)</f>
        <v>ГКБУ "СШОР" СТАРТ"</v>
      </c>
      <c r="E106" s="9">
        <f>VLOOKUP($F106,[1]стартЮноши!$A$4:$F$435,6,FALSE)</f>
        <v>3.8888888888888799E-2</v>
      </c>
      <c r="F106" s="13">
        <v>112</v>
      </c>
      <c r="G106" s="14">
        <v>6.6793981481481482E-2</v>
      </c>
      <c r="H106" s="14">
        <f t="shared" si="8"/>
        <v>2.7905092592592683E-2</v>
      </c>
      <c r="I106" s="12">
        <v>2</v>
      </c>
      <c r="J106" s="8" t="str">
        <f>VLOOKUP($F106,[1]стартЮноши!$A$4:$G$342,7,FALSE)</f>
        <v>Мальцев Л.А.</v>
      </c>
    </row>
    <row r="107" spans="1:10" x14ac:dyDescent="0.25">
      <c r="A107" s="12">
        <v>3</v>
      </c>
      <c r="B107" s="8" t="str">
        <f>VLOOKUP($F107,[1]стартЮноши!$A$4:$F$435,2,FALSE)</f>
        <v xml:space="preserve">Истомин Степан </v>
      </c>
      <c r="C107" s="12">
        <f>VLOOKUP($F107,[1]стартЮноши!$A$4:$F$435,3,FALSE)</f>
        <v>2010</v>
      </c>
      <c r="D107" s="8" t="str">
        <f>VLOOKUP($F107,[1]стартЮноши!$A$4:$F$435,4,FALSE)</f>
        <v>Кочевская СШ</v>
      </c>
      <c r="E107" s="9">
        <f>VLOOKUP($F107,[1]стартЮноши!$A$4:$F$435,6,FALSE)</f>
        <v>3.7152777777777798E-2</v>
      </c>
      <c r="F107" s="13">
        <v>107</v>
      </c>
      <c r="G107" s="14">
        <v>6.5185185185185179E-2</v>
      </c>
      <c r="H107" s="14">
        <f t="shared" si="8"/>
        <v>2.8032407407407381E-2</v>
      </c>
      <c r="I107" s="12">
        <v>3</v>
      </c>
      <c r="J107" s="8" t="str">
        <f>VLOOKUP($F107,[1]стартЮноши!$A$4:$G$342,7,FALSE)</f>
        <v>Зотев А.А.</v>
      </c>
    </row>
    <row r="108" spans="1:10" x14ac:dyDescent="0.25">
      <c r="A108" s="17">
        <v>4</v>
      </c>
      <c r="B108" s="16" t="str">
        <f>VLOOKUP($F108,[1]стартЮноши!$A$4:$F$435,2,FALSE)</f>
        <v>Батин Матвей</v>
      </c>
      <c r="C108" s="17">
        <f>VLOOKUP($F108,[1]стартЮноши!$A$4:$F$435,3,FALSE)</f>
        <v>2010</v>
      </c>
      <c r="D108" s="16" t="str">
        <f>VLOOKUP($F108,[1]стартЮноши!$A$4:$F$435,4,FALSE)</f>
        <v>ГКБУ "СШОР" СТАРТ"</v>
      </c>
      <c r="E108" s="18">
        <f>VLOOKUP($F108,[1]стартЮноши!$A$4:$F$435,6,FALSE)</f>
        <v>3.6458333333333301E-2</v>
      </c>
      <c r="F108" s="19">
        <v>105</v>
      </c>
      <c r="G108" s="20">
        <v>6.8356481481481476E-2</v>
      </c>
      <c r="H108" s="20">
        <f t="shared" si="8"/>
        <v>3.1898148148148175E-2</v>
      </c>
      <c r="I108" s="17">
        <v>4</v>
      </c>
      <c r="J108" s="8" t="str">
        <f>VLOOKUP($F108,[1]стартЮноши!$A$4:$G$342,7,FALSE)</f>
        <v>Мальцев Л.А.</v>
      </c>
    </row>
    <row r="109" spans="1:10" x14ac:dyDescent="0.25">
      <c r="A109" s="17">
        <v>5</v>
      </c>
      <c r="B109" s="16" t="str">
        <f>VLOOKUP($F109,[1]стартЮноши!$A$4:$F$435,2,FALSE)</f>
        <v>Фирсов Роман</v>
      </c>
      <c r="C109" s="17">
        <f>VLOOKUP($F109,[1]стартЮноши!$A$4:$F$435,3,FALSE)</f>
        <v>2010</v>
      </c>
      <c r="D109" s="16" t="str">
        <f>VLOOKUP($F109,[1]стартЮноши!$A$4:$F$435,4,FALSE)</f>
        <v>ДЮСШ-Пешнигорт</v>
      </c>
      <c r="E109" s="18">
        <f>VLOOKUP($F109,[1]стартЮноши!$A$4:$F$435,6,FALSE)</f>
        <v>3.9236111111110999E-2</v>
      </c>
      <c r="F109" s="19">
        <v>113</v>
      </c>
      <c r="G109" s="20">
        <v>7.1550925925925921E-2</v>
      </c>
      <c r="H109" s="20">
        <f t="shared" si="8"/>
        <v>3.2314814814814921E-2</v>
      </c>
      <c r="I109" s="17">
        <v>5</v>
      </c>
      <c r="J109" s="8" t="str">
        <f>VLOOKUP($F109,[1]стартЮноши!$A$4:$G$342,7,FALSE)</f>
        <v>Денисов В.Д.</v>
      </c>
    </row>
    <row r="110" spans="1:10" x14ac:dyDescent="0.25">
      <c r="A110" s="17">
        <v>6</v>
      </c>
      <c r="B110" s="16" t="str">
        <f>VLOOKUP($F110,[1]стартЮноши!$A$4:$F$435,2,FALSE)</f>
        <v>Хомяков Кирилл</v>
      </c>
      <c r="C110" s="17">
        <f>VLOOKUP($F110,[1]стартЮноши!$A$4:$F$435,3,FALSE)</f>
        <v>2009</v>
      </c>
      <c r="D110" s="16" t="str">
        <f>VLOOKUP($F110,[1]стартЮноши!$A$4:$F$435,4,FALSE)</f>
        <v>Белоево ОШИ</v>
      </c>
      <c r="E110" s="18">
        <f>VLOOKUP($F110,[1]стартЮноши!$A$4:$F$435,6,FALSE)</f>
        <v>3.95833333333332E-2</v>
      </c>
      <c r="F110" s="19">
        <v>114</v>
      </c>
      <c r="G110" s="20">
        <v>7.1956018518518516E-2</v>
      </c>
      <c r="H110" s="20">
        <f t="shared" si="8"/>
        <v>3.2372685185185317E-2</v>
      </c>
      <c r="I110" s="17">
        <v>6</v>
      </c>
      <c r="J110" s="8" t="str">
        <f>VLOOKUP($F110,[1]стартЮноши!$A$4:$G$342,7,FALSE)</f>
        <v>Бражкин А.И.</v>
      </c>
    </row>
    <row r="111" spans="1:10" x14ac:dyDescent="0.25">
      <c r="A111" s="17"/>
      <c r="B111" s="22"/>
      <c r="C111" s="23"/>
      <c r="D111" s="16"/>
      <c r="E111" s="18"/>
      <c r="F111" s="19"/>
      <c r="G111" s="20"/>
      <c r="H111" s="20"/>
      <c r="I111" s="17"/>
      <c r="J111" s="8"/>
    </row>
    <row r="112" spans="1:10" x14ac:dyDescent="0.25">
      <c r="A112" s="17"/>
      <c r="B112" s="43" t="s">
        <v>23</v>
      </c>
      <c r="C112" s="44"/>
      <c r="D112" s="16"/>
      <c r="E112" s="18"/>
      <c r="F112" s="19"/>
      <c r="G112" s="20"/>
      <c r="H112" s="20"/>
      <c r="I112" s="17"/>
      <c r="J112" s="8"/>
    </row>
    <row r="113" spans="1:10" x14ac:dyDescent="0.25">
      <c r="A113" s="11" t="s">
        <v>5</v>
      </c>
      <c r="B113" s="8" t="s">
        <v>6</v>
      </c>
      <c r="C113" s="8" t="s">
        <v>7</v>
      </c>
      <c r="D113" s="8" t="s">
        <v>8</v>
      </c>
      <c r="E113" s="9" t="s">
        <v>9</v>
      </c>
      <c r="F113" s="12" t="s">
        <v>10</v>
      </c>
      <c r="G113" s="9" t="s">
        <v>11</v>
      </c>
      <c r="H113" s="14" t="s">
        <v>12</v>
      </c>
      <c r="I113" s="12" t="s">
        <v>13</v>
      </c>
      <c r="J113" s="8" t="s">
        <v>16</v>
      </c>
    </row>
    <row r="114" spans="1:10" s="24" customFormat="1" x14ac:dyDescent="0.25">
      <c r="A114" s="12">
        <v>1</v>
      </c>
      <c r="B114" s="8" t="str">
        <f>VLOOKUP($F114,[1]стартЮноши!$A$4:$F$435,2,FALSE)</f>
        <v xml:space="preserve">Касьянов Антон </v>
      </c>
      <c r="C114" s="12">
        <f>VLOOKUP($F114,[1]стартЮноши!$A$4:$F$435,3,FALSE)</f>
        <v>1984</v>
      </c>
      <c r="D114" s="8" t="str">
        <f>VLOOKUP($F114,[1]стартЮноши!$A$4:$F$435,4,FALSE)</f>
        <v xml:space="preserve"> Верещагинский МО</v>
      </c>
      <c r="E114" s="9">
        <f>VLOOKUP($F114,[1]стартЮноши!$A$4:$F$435,6,FALSE)</f>
        <v>3.99305555555554E-2</v>
      </c>
      <c r="F114" s="13">
        <v>115</v>
      </c>
      <c r="G114" s="14">
        <v>6.4062500000000008E-2</v>
      </c>
      <c r="H114" s="14">
        <f>G114-E114</f>
        <v>2.4131944444444609E-2</v>
      </c>
      <c r="I114" s="12">
        <v>1</v>
      </c>
      <c r="J114" s="8">
        <f>VLOOKUP($F114,[1]стартЮноши!$A$4:$G$342,7,FALSE)</f>
        <v>0</v>
      </c>
    </row>
    <row r="115" spans="1:10" s="24" customFormat="1" x14ac:dyDescent="0.25">
      <c r="A115" s="12"/>
      <c r="B115" s="8"/>
      <c r="C115" s="8"/>
      <c r="D115" s="8"/>
      <c r="E115" s="9"/>
      <c r="F115" s="13"/>
      <c r="G115" s="14"/>
      <c r="H115" s="14"/>
      <c r="I115" s="12"/>
      <c r="J115" s="8"/>
    </row>
    <row r="116" spans="1:10" x14ac:dyDescent="0.25">
      <c r="A116" s="31"/>
      <c r="B116" s="37" t="s">
        <v>24</v>
      </c>
      <c r="C116" s="37"/>
      <c r="D116" s="6"/>
      <c r="E116" s="6"/>
      <c r="F116" s="25"/>
      <c r="G116" s="6"/>
      <c r="H116" s="6"/>
      <c r="I116" s="25"/>
    </row>
    <row r="117" spans="1:10" x14ac:dyDescent="0.25">
      <c r="A117" s="11" t="s">
        <v>5</v>
      </c>
      <c r="B117" s="8" t="s">
        <v>6</v>
      </c>
      <c r="C117" s="8" t="s">
        <v>7</v>
      </c>
      <c r="D117" s="8" t="s">
        <v>8</v>
      </c>
      <c r="E117" s="9" t="s">
        <v>9</v>
      </c>
      <c r="F117" s="12" t="s">
        <v>10</v>
      </c>
      <c r="G117" s="9" t="s">
        <v>11</v>
      </c>
      <c r="H117" s="14" t="s">
        <v>12</v>
      </c>
      <c r="I117" s="12" t="s">
        <v>13</v>
      </c>
      <c r="J117" s="8" t="s">
        <v>16</v>
      </c>
    </row>
    <row r="118" spans="1:10" x14ac:dyDescent="0.25">
      <c r="A118" s="12">
        <v>1</v>
      </c>
      <c r="B118" s="8" t="str">
        <f>VLOOKUP($F118,[1]стартЮноши!$A$4:$F$435,2,FALSE)</f>
        <v>Зырянов Сергей</v>
      </c>
      <c r="C118" s="12">
        <f>VLOOKUP($F118,[1]стартЮноши!$A$4:$F$435,3,FALSE)</f>
        <v>2005</v>
      </c>
      <c r="D118" s="8" t="str">
        <f>VLOOKUP($F118,[1]стартЮноши!$A$4:$F$435,4,FALSE)</f>
        <v>ГКБУ "СШОР" СТАРТ"</v>
      </c>
      <c r="E118" s="9">
        <f>VLOOKUP($F118,[1]стартЮноши!$A$4:$F$435,6,FALSE)</f>
        <v>3.5069444444444445E-2</v>
      </c>
      <c r="F118" s="13">
        <v>101</v>
      </c>
      <c r="G118" s="14">
        <v>6.8171296296296299E-2</v>
      </c>
      <c r="H118" s="14">
        <f>G118-E118</f>
        <v>3.3101851851851855E-2</v>
      </c>
      <c r="I118" s="12">
        <v>1</v>
      </c>
      <c r="J118" s="8" t="str">
        <f>VLOOKUP($F118,[1]стартЮноши!$A$4:$G$342,7,FALSE)</f>
        <v>Мальцев Л.А.</v>
      </c>
    </row>
    <row r="119" spans="1:10" x14ac:dyDescent="0.25">
      <c r="A119" s="12">
        <v>2</v>
      </c>
      <c r="B119" s="8" t="str">
        <f>VLOOKUP($F119,[1]стартЮноши!$A$4:$F$435,2,FALSE)</f>
        <v xml:space="preserve">Денисов Роман </v>
      </c>
      <c r="C119" s="12">
        <f>VLOOKUP($F119,[1]стартЮноши!$A$4:$F$435,3,FALSE)</f>
        <v>1994</v>
      </c>
      <c r="D119" s="8" t="str">
        <f>VLOOKUP($F119,[1]стартЮноши!$A$4:$F$435,4,FALSE)</f>
        <v>С. Кочево</v>
      </c>
      <c r="E119" s="9">
        <f>VLOOKUP($F119,[1]стартЮноши!$A$4:$F$435,6,FALSE)</f>
        <v>3.4722222222222224E-2</v>
      </c>
      <c r="F119" s="13">
        <v>100</v>
      </c>
      <c r="G119" s="14">
        <v>7.5289351851851857E-2</v>
      </c>
      <c r="H119" s="14">
        <f>G119-E119</f>
        <v>4.0567129629629634E-2</v>
      </c>
      <c r="I119" s="12">
        <v>2</v>
      </c>
      <c r="J119" s="8">
        <f>VLOOKUP($F119,[1]стартЮноши!$A$4:$G$342,7,FALSE)</f>
        <v>0</v>
      </c>
    </row>
    <row r="120" spans="1:10" x14ac:dyDescent="0.25">
      <c r="A120" s="17"/>
      <c r="B120" s="43" t="s">
        <v>25</v>
      </c>
      <c r="C120" s="44"/>
      <c r="D120" s="16"/>
      <c r="E120" s="18"/>
      <c r="F120" s="19"/>
      <c r="G120" s="20"/>
      <c r="H120" s="20"/>
      <c r="I120" s="17"/>
      <c r="J120" s="8"/>
    </row>
    <row r="121" spans="1:10" x14ac:dyDescent="0.25">
      <c r="A121" s="11" t="s">
        <v>5</v>
      </c>
      <c r="B121" s="8" t="s">
        <v>6</v>
      </c>
      <c r="C121" s="8" t="s">
        <v>7</v>
      </c>
      <c r="D121" s="8" t="s">
        <v>8</v>
      </c>
      <c r="E121" s="9" t="s">
        <v>9</v>
      </c>
      <c r="F121" s="12" t="s">
        <v>10</v>
      </c>
      <c r="G121" s="9" t="s">
        <v>11</v>
      </c>
      <c r="H121" s="14" t="s">
        <v>12</v>
      </c>
      <c r="I121" s="12" t="s">
        <v>13</v>
      </c>
      <c r="J121" s="8" t="s">
        <v>16</v>
      </c>
    </row>
    <row r="122" spans="1:10" x14ac:dyDescent="0.25">
      <c r="A122" s="12">
        <v>1</v>
      </c>
      <c r="B122" s="8" t="str">
        <f>VLOOKUP($F122,[1]стартЮноши!$A$4:$F$435,2,FALSE)</f>
        <v>Петров Данил</v>
      </c>
      <c r="C122" s="12">
        <f>VLOOKUP($F122,[1]стартЮноши!$A$4:$F$435,3,FALSE)</f>
        <v>2008</v>
      </c>
      <c r="D122" s="8" t="str">
        <f>VLOOKUP($F122,[1]стартЮноши!$A$4:$F$435,4,FALSE)</f>
        <v>ГКБУ "СШОР" СТАРТ"</v>
      </c>
      <c r="E122" s="9">
        <f>VLOOKUP($F122,[1]стартЮноши!$A$4:$F$435,6,FALSE)</f>
        <v>3.5416666666666666E-2</v>
      </c>
      <c r="F122" s="13">
        <v>102</v>
      </c>
      <c r="G122" s="14">
        <v>7.2696759259259267E-2</v>
      </c>
      <c r="H122" s="14">
        <f>G122-E122</f>
        <v>3.7280092592592601E-2</v>
      </c>
      <c r="I122" s="12">
        <v>1</v>
      </c>
      <c r="J122" s="8" t="str">
        <f>VLOOKUP($F122,[1]стартЮноши!$A$4:$G$342,7,FALSE)</f>
        <v>Мальцев Л.А.</v>
      </c>
    </row>
    <row r="123" spans="1:10" x14ac:dyDescent="0.25">
      <c r="A123" s="12">
        <v>2</v>
      </c>
      <c r="B123" s="8" t="str">
        <f>VLOOKUP($F123,[1]стартЮноши!$A$4:$F$435,2,FALSE)</f>
        <v>Петров Кирилл</v>
      </c>
      <c r="C123" s="12">
        <f>VLOOKUP($F123,[1]стартЮноши!$A$4:$F$435,3,FALSE)</f>
        <v>2008</v>
      </c>
      <c r="D123" s="8" t="str">
        <f>VLOOKUP($F123,[1]стартЮноши!$A$4:$F$435,4,FALSE)</f>
        <v>ГКБУ "СШОР" СТАРТ"</v>
      </c>
      <c r="E123" s="9">
        <f>VLOOKUP($F123,[1]стартЮноши!$A$4:$F$435,6,FALSE)</f>
        <v>3.5763888888888901E-2</v>
      </c>
      <c r="F123" s="13">
        <v>103</v>
      </c>
      <c r="G123" s="14">
        <v>7.362268518518518E-2</v>
      </c>
      <c r="H123" s="14">
        <f>G123-E123</f>
        <v>3.7858796296296279E-2</v>
      </c>
      <c r="I123" s="12">
        <v>2</v>
      </c>
      <c r="J123" s="8" t="str">
        <f>VLOOKUP($F123,[1]стартЮноши!$A$4:$G$342,7,FALSE)</f>
        <v>Мальцев Л.А.</v>
      </c>
    </row>
    <row r="124" spans="1:10" x14ac:dyDescent="0.25">
      <c r="A124" s="32"/>
      <c r="B124" s="32"/>
      <c r="C124" s="32"/>
      <c r="D124" s="32"/>
      <c r="E124" s="33"/>
      <c r="F124" s="34"/>
      <c r="G124" s="35"/>
      <c r="H124" s="35"/>
      <c r="I124" s="36"/>
      <c r="J124" s="32"/>
    </row>
    <row r="125" spans="1:10" x14ac:dyDescent="0.25">
      <c r="A125"/>
      <c r="B125" t="s">
        <v>26</v>
      </c>
      <c r="E125"/>
      <c r="G125"/>
      <c r="H125"/>
      <c r="I125"/>
    </row>
    <row r="127" spans="1:10" x14ac:dyDescent="0.25">
      <c r="A127"/>
      <c r="B127" t="s">
        <v>27</v>
      </c>
      <c r="E127"/>
      <c r="G127"/>
      <c r="H127"/>
      <c r="I127"/>
    </row>
  </sheetData>
  <mergeCells count="19">
    <mergeCell ref="B120:C120"/>
    <mergeCell ref="B76:C76"/>
    <mergeCell ref="B85:C85"/>
    <mergeCell ref="B97:C97"/>
    <mergeCell ref="B103:C103"/>
    <mergeCell ref="B112:C112"/>
    <mergeCell ref="B116:C116"/>
    <mergeCell ref="B66:C66"/>
    <mergeCell ref="A1:A3"/>
    <mergeCell ref="B1:B3"/>
    <mergeCell ref="D1:F1"/>
    <mergeCell ref="J1:J3"/>
    <mergeCell ref="C3:I3"/>
    <mergeCell ref="D4:I4"/>
    <mergeCell ref="B5:C5"/>
    <mergeCell ref="B16:C16"/>
    <mergeCell ref="B27:C27"/>
    <mergeCell ref="B45:C45"/>
    <mergeCell ref="B61:C6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2025-02-05T10:13:42Z</dcterms:modified>
</cp:coreProperties>
</file>