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6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Лист1!$A$178:$I$178</definedName>
  </definedNames>
  <calcPr calcId="162913"/>
</workbook>
</file>

<file path=xl/calcChain.xml><?xml version="1.0" encoding="utf-8"?>
<calcChain xmlns="http://schemas.openxmlformats.org/spreadsheetml/2006/main">
  <c r="H183" i="1" l="1"/>
  <c r="I204" i="1"/>
  <c r="I203" i="1" l="1"/>
  <c r="H202" i="1"/>
  <c r="I201" i="1"/>
  <c r="H201" i="1"/>
  <c r="H200" i="1"/>
  <c r="I199" i="1"/>
  <c r="H199" i="1"/>
  <c r="I198" i="1"/>
  <c r="H198" i="1"/>
  <c r="I197" i="1"/>
  <c r="H197" i="1"/>
  <c r="I196" i="1"/>
  <c r="H196" i="1"/>
  <c r="I195" i="1"/>
  <c r="H195" i="1"/>
  <c r="H194" i="1"/>
  <c r="I193" i="1"/>
  <c r="H193" i="1"/>
  <c r="I192" i="1"/>
  <c r="H192" i="1"/>
  <c r="H191" i="1"/>
  <c r="H188" i="1"/>
  <c r="H187" i="1"/>
  <c r="H186" i="1"/>
  <c r="H185" i="1"/>
  <c r="H184" i="1"/>
  <c r="H182" i="1"/>
  <c r="H181" i="1"/>
  <c r="H180" i="1"/>
  <c r="H179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H168" i="1"/>
  <c r="H167" i="1"/>
  <c r="H166" i="1"/>
  <c r="H165" i="1"/>
  <c r="C165" i="1"/>
  <c r="B165" i="1"/>
  <c r="H164" i="1"/>
  <c r="H163" i="1"/>
  <c r="H162" i="1"/>
  <c r="H161" i="1"/>
  <c r="H160" i="1"/>
  <c r="H159" i="1"/>
  <c r="H158" i="1"/>
  <c r="H157" i="1"/>
  <c r="H156" i="1"/>
  <c r="H155" i="1"/>
  <c r="I150" i="1"/>
  <c r="E150" i="1"/>
  <c r="H150" i="1" s="1"/>
  <c r="D150" i="1"/>
  <c r="C150" i="1"/>
  <c r="B150" i="1"/>
  <c r="I149" i="1"/>
  <c r="E149" i="1"/>
  <c r="H149" i="1" s="1"/>
  <c r="D149" i="1"/>
  <c r="C149" i="1"/>
  <c r="B149" i="1"/>
  <c r="I148" i="1"/>
  <c r="E148" i="1"/>
  <c r="H148" i="1" s="1"/>
  <c r="D148" i="1"/>
  <c r="C148" i="1"/>
  <c r="B148" i="1"/>
  <c r="I147" i="1"/>
  <c r="E147" i="1"/>
  <c r="H147" i="1" s="1"/>
  <c r="D147" i="1"/>
  <c r="C147" i="1"/>
  <c r="B147" i="1"/>
  <c r="E145" i="1"/>
  <c r="H145" i="1" s="1"/>
  <c r="D145" i="1"/>
  <c r="C145" i="1"/>
  <c r="B145" i="1"/>
  <c r="I144" i="1"/>
  <c r="E144" i="1"/>
  <c r="H144" i="1" s="1"/>
  <c r="D144" i="1"/>
  <c r="C144" i="1"/>
  <c r="B144" i="1"/>
  <c r="I143" i="1"/>
  <c r="E143" i="1"/>
  <c r="H143" i="1" s="1"/>
  <c r="D143" i="1"/>
  <c r="C143" i="1"/>
  <c r="B143" i="1"/>
  <c r="I142" i="1"/>
  <c r="E142" i="1"/>
  <c r="H142" i="1" s="1"/>
  <c r="D142" i="1"/>
  <c r="C142" i="1"/>
  <c r="B142" i="1"/>
  <c r="I141" i="1"/>
  <c r="E141" i="1"/>
  <c r="H141" i="1" s="1"/>
  <c r="D141" i="1"/>
  <c r="C141" i="1"/>
  <c r="B141" i="1"/>
  <c r="I140" i="1"/>
  <c r="E140" i="1"/>
  <c r="H140" i="1" s="1"/>
  <c r="D140" i="1"/>
  <c r="C140" i="1"/>
  <c r="B140" i="1"/>
  <c r="I139" i="1"/>
  <c r="E139" i="1"/>
  <c r="H139" i="1" s="1"/>
  <c r="D139" i="1"/>
  <c r="C139" i="1"/>
  <c r="B139" i="1"/>
  <c r="I138" i="1"/>
  <c r="E138" i="1"/>
  <c r="H138" i="1" s="1"/>
  <c r="D138" i="1"/>
  <c r="C138" i="1"/>
  <c r="B138" i="1"/>
  <c r="I137" i="1"/>
  <c r="E137" i="1"/>
  <c r="H137" i="1" s="1"/>
  <c r="D137" i="1"/>
  <c r="C137" i="1"/>
  <c r="B137" i="1"/>
  <c r="I136" i="1"/>
  <c r="E136" i="1"/>
  <c r="H136" i="1" s="1"/>
  <c r="D136" i="1"/>
  <c r="C136" i="1"/>
  <c r="B136" i="1"/>
  <c r="I135" i="1"/>
  <c r="E135" i="1"/>
  <c r="H135" i="1" s="1"/>
  <c r="D135" i="1"/>
  <c r="C135" i="1"/>
  <c r="B135" i="1"/>
  <c r="I134" i="1"/>
  <c r="E134" i="1"/>
  <c r="H134" i="1" s="1"/>
  <c r="D134" i="1"/>
  <c r="C134" i="1"/>
  <c r="B134" i="1"/>
  <c r="I133" i="1"/>
  <c r="E133" i="1"/>
  <c r="H133" i="1" s="1"/>
  <c r="D133" i="1"/>
  <c r="C133" i="1"/>
  <c r="B133" i="1"/>
  <c r="I132" i="1"/>
  <c r="E132" i="1"/>
  <c r="H132" i="1" s="1"/>
  <c r="D132" i="1"/>
  <c r="C132" i="1"/>
  <c r="B132" i="1"/>
  <c r="I131" i="1"/>
  <c r="E131" i="1"/>
  <c r="H131" i="1" s="1"/>
  <c r="D131" i="1"/>
  <c r="C131" i="1"/>
  <c r="B131" i="1"/>
  <c r="I130" i="1"/>
  <c r="E130" i="1"/>
  <c r="H130" i="1" s="1"/>
  <c r="D130" i="1"/>
  <c r="C130" i="1"/>
  <c r="B130" i="1"/>
  <c r="I129" i="1"/>
  <c r="E129" i="1"/>
  <c r="H129" i="1" s="1"/>
  <c r="D129" i="1"/>
  <c r="C129" i="1"/>
  <c r="B129" i="1"/>
  <c r="I128" i="1"/>
  <c r="E128" i="1"/>
  <c r="H128" i="1" s="1"/>
  <c r="D128" i="1"/>
  <c r="C128" i="1"/>
  <c r="B128" i="1"/>
  <c r="I127" i="1"/>
  <c r="E127" i="1"/>
  <c r="H127" i="1" s="1"/>
  <c r="D127" i="1"/>
  <c r="C127" i="1"/>
  <c r="B127" i="1"/>
  <c r="I126" i="1"/>
  <c r="E126" i="1"/>
  <c r="H126" i="1" s="1"/>
  <c r="D126" i="1"/>
  <c r="C126" i="1"/>
  <c r="B126" i="1"/>
  <c r="I125" i="1"/>
  <c r="E125" i="1"/>
  <c r="H125" i="1" s="1"/>
  <c r="D125" i="1"/>
  <c r="C125" i="1"/>
  <c r="B125" i="1"/>
  <c r="I123" i="1"/>
  <c r="E123" i="1"/>
  <c r="H123" i="1" s="1"/>
  <c r="D123" i="1"/>
  <c r="C123" i="1"/>
  <c r="B123" i="1"/>
  <c r="I121" i="1"/>
  <c r="E121" i="1"/>
  <c r="H121" i="1" s="1"/>
  <c r="D121" i="1"/>
  <c r="C121" i="1"/>
  <c r="B121" i="1"/>
  <c r="I120" i="1"/>
  <c r="E120" i="1"/>
  <c r="H120" i="1" s="1"/>
  <c r="D120" i="1"/>
  <c r="C120" i="1"/>
  <c r="B120" i="1"/>
  <c r="I119" i="1"/>
  <c r="E119" i="1"/>
  <c r="H119" i="1" s="1"/>
  <c r="D119" i="1"/>
  <c r="C119" i="1"/>
  <c r="B119" i="1"/>
  <c r="I118" i="1"/>
  <c r="E118" i="1"/>
  <c r="H118" i="1" s="1"/>
  <c r="D118" i="1"/>
  <c r="C118" i="1"/>
  <c r="B118" i="1"/>
  <c r="I117" i="1"/>
  <c r="E117" i="1"/>
  <c r="H117" i="1" s="1"/>
  <c r="D117" i="1"/>
  <c r="C117" i="1"/>
  <c r="B117" i="1"/>
  <c r="I116" i="1"/>
  <c r="E116" i="1"/>
  <c r="H116" i="1" s="1"/>
  <c r="D116" i="1"/>
  <c r="C116" i="1"/>
  <c r="B116" i="1"/>
  <c r="I115" i="1"/>
  <c r="E115" i="1"/>
  <c r="H115" i="1" s="1"/>
  <c r="D115" i="1"/>
  <c r="C115" i="1"/>
  <c r="B115" i="1"/>
  <c r="I113" i="1"/>
  <c r="E113" i="1"/>
  <c r="H113" i="1" s="1"/>
  <c r="D113" i="1"/>
  <c r="C113" i="1"/>
  <c r="B113" i="1"/>
  <c r="I112" i="1"/>
  <c r="E112" i="1"/>
  <c r="H112" i="1" s="1"/>
  <c r="D112" i="1"/>
  <c r="C112" i="1"/>
  <c r="B112" i="1"/>
  <c r="I111" i="1"/>
  <c r="E111" i="1"/>
  <c r="H111" i="1" s="1"/>
  <c r="D111" i="1"/>
  <c r="C111" i="1"/>
  <c r="B111" i="1"/>
  <c r="I110" i="1"/>
  <c r="E110" i="1"/>
  <c r="H110" i="1" s="1"/>
  <c r="D110" i="1"/>
  <c r="C110" i="1"/>
  <c r="B110" i="1"/>
  <c r="I109" i="1"/>
  <c r="E109" i="1"/>
  <c r="H109" i="1" s="1"/>
  <c r="D109" i="1"/>
  <c r="C109" i="1"/>
  <c r="B109" i="1"/>
  <c r="I108" i="1"/>
  <c r="E108" i="1"/>
  <c r="H108" i="1" s="1"/>
  <c r="D108" i="1"/>
  <c r="C108" i="1"/>
  <c r="B108" i="1"/>
  <c r="I107" i="1"/>
  <c r="E107" i="1"/>
  <c r="H107" i="1" s="1"/>
  <c r="D107" i="1"/>
  <c r="C107" i="1"/>
  <c r="B107" i="1"/>
  <c r="I106" i="1"/>
  <c r="E106" i="1"/>
  <c r="H106" i="1" s="1"/>
  <c r="D106" i="1"/>
  <c r="C106" i="1"/>
  <c r="B106" i="1"/>
  <c r="I105" i="1"/>
  <c r="E105" i="1"/>
  <c r="H105" i="1" s="1"/>
  <c r="D105" i="1"/>
  <c r="C105" i="1"/>
  <c r="B105" i="1"/>
  <c r="I103" i="1"/>
  <c r="E103" i="1"/>
  <c r="H103" i="1" s="1"/>
  <c r="D103" i="1"/>
  <c r="C103" i="1"/>
  <c r="B103" i="1"/>
  <c r="I102" i="1"/>
  <c r="E102" i="1"/>
  <c r="H102" i="1" s="1"/>
  <c r="D102" i="1"/>
  <c r="C102" i="1"/>
  <c r="B102" i="1"/>
  <c r="I101" i="1"/>
  <c r="E101" i="1"/>
  <c r="H101" i="1" s="1"/>
  <c r="D101" i="1"/>
  <c r="C101" i="1"/>
  <c r="B101" i="1"/>
  <c r="I100" i="1"/>
  <c r="E100" i="1"/>
  <c r="H100" i="1" s="1"/>
  <c r="D100" i="1"/>
  <c r="C100" i="1"/>
  <c r="B100" i="1"/>
  <c r="I99" i="1"/>
  <c r="E99" i="1"/>
  <c r="H99" i="1" s="1"/>
  <c r="D99" i="1"/>
  <c r="C99" i="1"/>
  <c r="B99" i="1"/>
  <c r="I98" i="1"/>
  <c r="E98" i="1"/>
  <c r="H98" i="1" s="1"/>
  <c r="D98" i="1"/>
  <c r="C98" i="1"/>
  <c r="B98" i="1"/>
  <c r="I97" i="1"/>
  <c r="E97" i="1"/>
  <c r="H97" i="1" s="1"/>
  <c r="D97" i="1"/>
  <c r="C97" i="1"/>
  <c r="B97" i="1"/>
  <c r="I96" i="1"/>
  <c r="E96" i="1"/>
  <c r="H96" i="1" s="1"/>
  <c r="D96" i="1"/>
  <c r="C96" i="1"/>
  <c r="B96" i="1"/>
  <c r="I94" i="1"/>
  <c r="E94" i="1"/>
  <c r="H94" i="1" s="1"/>
  <c r="D94" i="1"/>
  <c r="C94" i="1"/>
  <c r="B94" i="1"/>
  <c r="I93" i="1"/>
  <c r="E93" i="1"/>
  <c r="H93" i="1" s="1"/>
  <c r="D93" i="1"/>
  <c r="C93" i="1"/>
  <c r="B93" i="1"/>
  <c r="I92" i="1"/>
  <c r="E92" i="1"/>
  <c r="H92" i="1" s="1"/>
  <c r="D92" i="1"/>
  <c r="C92" i="1"/>
  <c r="B92" i="1"/>
  <c r="I91" i="1"/>
  <c r="E91" i="1"/>
  <c r="H91" i="1" s="1"/>
  <c r="D91" i="1"/>
  <c r="C91" i="1"/>
  <c r="B91" i="1"/>
  <c r="I90" i="1"/>
  <c r="E90" i="1"/>
  <c r="H90" i="1" s="1"/>
  <c r="D90" i="1"/>
  <c r="C90" i="1"/>
  <c r="B90" i="1"/>
  <c r="I89" i="1"/>
  <c r="E89" i="1"/>
  <c r="H89" i="1" s="1"/>
  <c r="D89" i="1"/>
  <c r="C89" i="1"/>
  <c r="B89" i="1"/>
  <c r="I88" i="1"/>
  <c r="E88" i="1"/>
  <c r="H88" i="1" s="1"/>
  <c r="D88" i="1"/>
  <c r="C88" i="1"/>
  <c r="B88" i="1"/>
  <c r="I87" i="1"/>
  <c r="E87" i="1"/>
  <c r="H87" i="1" s="1"/>
  <c r="D87" i="1"/>
  <c r="C87" i="1"/>
  <c r="B87" i="1"/>
  <c r="I86" i="1"/>
  <c r="E86" i="1"/>
  <c r="H86" i="1" s="1"/>
  <c r="D86" i="1"/>
  <c r="C86" i="1"/>
  <c r="B86" i="1"/>
  <c r="I85" i="1"/>
  <c r="E85" i="1"/>
  <c r="H85" i="1" s="1"/>
  <c r="D85" i="1"/>
  <c r="C85" i="1"/>
  <c r="B85" i="1"/>
  <c r="I84" i="1"/>
  <c r="E84" i="1"/>
  <c r="H84" i="1" s="1"/>
  <c r="D84" i="1"/>
  <c r="C84" i="1"/>
  <c r="B84" i="1"/>
  <c r="I83" i="1"/>
  <c r="E83" i="1"/>
  <c r="H83" i="1" s="1"/>
  <c r="D83" i="1"/>
  <c r="C83" i="1"/>
  <c r="B83" i="1"/>
  <c r="I79" i="1"/>
  <c r="E79" i="1"/>
  <c r="H79" i="1" s="1"/>
  <c r="D79" i="1"/>
  <c r="C79" i="1"/>
  <c r="B79" i="1"/>
  <c r="I78" i="1"/>
  <c r="E78" i="1"/>
  <c r="H78" i="1" s="1"/>
  <c r="D78" i="1"/>
  <c r="C78" i="1"/>
  <c r="B78" i="1"/>
  <c r="I76" i="1"/>
  <c r="E76" i="1"/>
  <c r="H76" i="1" s="1"/>
  <c r="D76" i="1"/>
  <c r="C76" i="1"/>
  <c r="B76" i="1"/>
  <c r="I75" i="1"/>
  <c r="E75" i="1"/>
  <c r="H75" i="1" s="1"/>
  <c r="D75" i="1"/>
  <c r="C75" i="1"/>
  <c r="B75" i="1"/>
  <c r="I74" i="1"/>
  <c r="E74" i="1"/>
  <c r="H74" i="1" s="1"/>
  <c r="D74" i="1"/>
  <c r="C74" i="1"/>
  <c r="B74" i="1"/>
  <c r="I73" i="1"/>
  <c r="E73" i="1"/>
  <c r="H73" i="1" s="1"/>
  <c r="D73" i="1"/>
  <c r="C73" i="1"/>
  <c r="B73" i="1"/>
  <c r="I72" i="1"/>
  <c r="E72" i="1"/>
  <c r="H72" i="1" s="1"/>
  <c r="D72" i="1"/>
  <c r="C72" i="1"/>
  <c r="B72" i="1"/>
  <c r="I71" i="1"/>
  <c r="E71" i="1"/>
  <c r="H71" i="1" s="1"/>
  <c r="D71" i="1"/>
  <c r="C71" i="1"/>
  <c r="B71" i="1"/>
  <c r="I69" i="1"/>
  <c r="E69" i="1"/>
  <c r="H69" i="1" s="1"/>
  <c r="D69" i="1"/>
  <c r="C69" i="1"/>
  <c r="B69" i="1"/>
  <c r="I68" i="1"/>
  <c r="E68" i="1"/>
  <c r="H68" i="1" s="1"/>
  <c r="D68" i="1"/>
  <c r="C68" i="1"/>
  <c r="B68" i="1"/>
  <c r="I67" i="1"/>
  <c r="E67" i="1"/>
  <c r="H67" i="1" s="1"/>
  <c r="D67" i="1"/>
  <c r="C67" i="1"/>
  <c r="B67" i="1"/>
  <c r="I66" i="1"/>
  <c r="E66" i="1"/>
  <c r="H66" i="1" s="1"/>
  <c r="D66" i="1"/>
  <c r="C66" i="1"/>
  <c r="B66" i="1"/>
  <c r="I65" i="1"/>
  <c r="E65" i="1"/>
  <c r="H65" i="1" s="1"/>
  <c r="D65" i="1"/>
  <c r="C65" i="1"/>
  <c r="B65" i="1"/>
  <c r="I64" i="1"/>
  <c r="E64" i="1"/>
  <c r="H64" i="1" s="1"/>
  <c r="D64" i="1"/>
  <c r="C64" i="1"/>
  <c r="B64" i="1"/>
  <c r="I63" i="1"/>
  <c r="E63" i="1"/>
  <c r="H63" i="1" s="1"/>
  <c r="D63" i="1"/>
  <c r="C63" i="1"/>
  <c r="B63" i="1"/>
  <c r="I62" i="1"/>
  <c r="E62" i="1"/>
  <c r="H62" i="1" s="1"/>
  <c r="D62" i="1"/>
  <c r="C62" i="1"/>
  <c r="B62" i="1"/>
  <c r="I61" i="1"/>
  <c r="E61" i="1"/>
  <c r="H61" i="1" s="1"/>
  <c r="D61" i="1"/>
  <c r="C61" i="1"/>
  <c r="B61" i="1"/>
  <c r="I60" i="1"/>
  <c r="E60" i="1"/>
  <c r="H60" i="1" s="1"/>
  <c r="D60" i="1"/>
  <c r="C60" i="1"/>
  <c r="B60" i="1"/>
  <c r="I59" i="1"/>
  <c r="E59" i="1"/>
  <c r="H59" i="1" s="1"/>
  <c r="D59" i="1"/>
  <c r="C59" i="1"/>
  <c r="B59" i="1"/>
  <c r="I58" i="1"/>
  <c r="E58" i="1"/>
  <c r="H58" i="1" s="1"/>
  <c r="D58" i="1"/>
  <c r="C58" i="1"/>
  <c r="B58" i="1"/>
  <c r="I57" i="1"/>
  <c r="E57" i="1"/>
  <c r="H57" i="1" s="1"/>
  <c r="D57" i="1"/>
  <c r="C57" i="1"/>
  <c r="B57" i="1"/>
  <c r="I56" i="1"/>
  <c r="E56" i="1"/>
  <c r="H56" i="1" s="1"/>
  <c r="D56" i="1"/>
  <c r="C56" i="1"/>
  <c r="B56" i="1"/>
  <c r="I55" i="1"/>
  <c r="E55" i="1"/>
  <c r="H55" i="1" s="1"/>
  <c r="D55" i="1"/>
  <c r="C55" i="1"/>
  <c r="B55" i="1"/>
  <c r="I54" i="1"/>
  <c r="E54" i="1"/>
  <c r="H54" i="1" s="1"/>
  <c r="D54" i="1"/>
  <c r="C54" i="1"/>
  <c r="B54" i="1"/>
  <c r="I53" i="1"/>
  <c r="E53" i="1"/>
  <c r="H53" i="1" s="1"/>
  <c r="D53" i="1"/>
  <c r="C53" i="1"/>
  <c r="B53" i="1"/>
  <c r="I52" i="1"/>
  <c r="E52" i="1"/>
  <c r="H52" i="1" s="1"/>
  <c r="D52" i="1"/>
  <c r="C52" i="1"/>
  <c r="B52" i="1"/>
  <c r="I51" i="1"/>
  <c r="E51" i="1"/>
  <c r="H51" i="1" s="1"/>
  <c r="D51" i="1"/>
  <c r="C51" i="1"/>
  <c r="B51" i="1"/>
  <c r="I50" i="1"/>
  <c r="E50" i="1"/>
  <c r="H50" i="1" s="1"/>
  <c r="D50" i="1"/>
  <c r="C50" i="1"/>
  <c r="B50" i="1"/>
  <c r="I49" i="1"/>
  <c r="E49" i="1"/>
  <c r="H49" i="1" s="1"/>
  <c r="D49" i="1"/>
  <c r="C49" i="1"/>
  <c r="B49" i="1"/>
  <c r="I48" i="1"/>
  <c r="E48" i="1"/>
  <c r="H48" i="1" s="1"/>
  <c r="D48" i="1"/>
  <c r="C48" i="1"/>
  <c r="B48" i="1"/>
  <c r="I46" i="1"/>
  <c r="E46" i="1"/>
  <c r="H46" i="1" s="1"/>
  <c r="D46" i="1"/>
  <c r="C46" i="1"/>
  <c r="B46" i="1"/>
  <c r="I45" i="1"/>
  <c r="E45" i="1"/>
  <c r="H45" i="1" s="1"/>
  <c r="D45" i="1"/>
  <c r="C45" i="1"/>
  <c r="B45" i="1"/>
  <c r="I44" i="1"/>
  <c r="E44" i="1"/>
  <c r="H44" i="1" s="1"/>
  <c r="D44" i="1"/>
  <c r="C44" i="1"/>
  <c r="B44" i="1"/>
  <c r="I43" i="1"/>
  <c r="E43" i="1"/>
  <c r="H43" i="1" s="1"/>
  <c r="D43" i="1"/>
  <c r="C43" i="1"/>
  <c r="B43" i="1"/>
  <c r="I42" i="1"/>
  <c r="E42" i="1"/>
  <c r="H42" i="1" s="1"/>
  <c r="D42" i="1"/>
  <c r="C42" i="1"/>
  <c r="B42" i="1"/>
  <c r="I41" i="1"/>
  <c r="E41" i="1"/>
  <c r="H41" i="1" s="1"/>
  <c r="D41" i="1"/>
  <c r="C41" i="1"/>
  <c r="B41" i="1"/>
  <c r="I40" i="1"/>
  <c r="E40" i="1"/>
  <c r="H40" i="1" s="1"/>
  <c r="D40" i="1"/>
  <c r="C40" i="1"/>
  <c r="B40" i="1"/>
  <c r="I39" i="1"/>
  <c r="E39" i="1"/>
  <c r="H39" i="1" s="1"/>
  <c r="D39" i="1"/>
  <c r="C39" i="1"/>
  <c r="B39" i="1"/>
  <c r="I38" i="1"/>
  <c r="E38" i="1"/>
  <c r="H38" i="1" s="1"/>
  <c r="D38" i="1"/>
  <c r="C38" i="1"/>
  <c r="B38" i="1"/>
  <c r="I37" i="1"/>
  <c r="E37" i="1"/>
  <c r="H37" i="1" s="1"/>
  <c r="D37" i="1"/>
  <c r="C37" i="1"/>
  <c r="B37" i="1"/>
  <c r="I36" i="1"/>
  <c r="E36" i="1"/>
  <c r="H36" i="1" s="1"/>
  <c r="D36" i="1"/>
  <c r="C36" i="1"/>
  <c r="B36" i="1"/>
  <c r="I34" i="1"/>
  <c r="E34" i="1"/>
  <c r="H34" i="1" s="1"/>
  <c r="C34" i="1"/>
  <c r="B34" i="1"/>
  <c r="I33" i="1"/>
  <c r="E33" i="1"/>
  <c r="H33" i="1" s="1"/>
  <c r="C33" i="1"/>
  <c r="B33" i="1"/>
  <c r="I32" i="1"/>
  <c r="E32" i="1"/>
  <c r="H32" i="1" s="1"/>
  <c r="C32" i="1"/>
  <c r="B32" i="1"/>
  <c r="I30" i="1"/>
  <c r="E30" i="1"/>
  <c r="H30" i="1" s="1"/>
  <c r="C30" i="1"/>
  <c r="B30" i="1"/>
  <c r="I29" i="1"/>
  <c r="E29" i="1"/>
  <c r="H29" i="1" s="1"/>
  <c r="C29" i="1"/>
  <c r="B29" i="1"/>
  <c r="I27" i="1"/>
  <c r="E27" i="1"/>
  <c r="H27" i="1" s="1"/>
  <c r="D27" i="1"/>
  <c r="C27" i="1"/>
  <c r="B27" i="1"/>
  <c r="I25" i="1"/>
  <c r="E25" i="1"/>
  <c r="H25" i="1" s="1"/>
  <c r="D25" i="1"/>
  <c r="C25" i="1"/>
  <c r="B25" i="1"/>
  <c r="I24" i="1"/>
  <c r="E24" i="1"/>
  <c r="H24" i="1" s="1"/>
  <c r="D24" i="1"/>
  <c r="C24" i="1"/>
  <c r="B24" i="1"/>
  <c r="I23" i="1"/>
  <c r="E23" i="1"/>
  <c r="H23" i="1" s="1"/>
  <c r="D23" i="1"/>
  <c r="C23" i="1"/>
  <c r="B23" i="1"/>
  <c r="I22" i="1"/>
  <c r="E22" i="1"/>
  <c r="H22" i="1" s="1"/>
  <c r="D22" i="1"/>
  <c r="C22" i="1"/>
  <c r="B22" i="1"/>
  <c r="I21" i="1"/>
  <c r="E21" i="1"/>
  <c r="H21" i="1" s="1"/>
  <c r="D21" i="1"/>
  <c r="C21" i="1"/>
  <c r="B21" i="1"/>
  <c r="I20" i="1"/>
  <c r="E20" i="1"/>
  <c r="H20" i="1" s="1"/>
  <c r="D20" i="1"/>
  <c r="C20" i="1"/>
  <c r="B20" i="1"/>
  <c r="I19" i="1"/>
  <c r="E19" i="1"/>
  <c r="H19" i="1" s="1"/>
  <c r="D19" i="1"/>
  <c r="C19" i="1"/>
  <c r="B19" i="1"/>
  <c r="I18" i="1"/>
  <c r="E18" i="1"/>
  <c r="H18" i="1" s="1"/>
  <c r="D18" i="1"/>
  <c r="C18" i="1"/>
  <c r="B18" i="1"/>
  <c r="I17" i="1"/>
  <c r="E17" i="1"/>
  <c r="H17" i="1" s="1"/>
  <c r="D17" i="1"/>
  <c r="C17" i="1"/>
  <c r="B17" i="1"/>
  <c r="I16" i="1"/>
  <c r="E16" i="1"/>
  <c r="H16" i="1" s="1"/>
  <c r="D16" i="1"/>
  <c r="C16" i="1"/>
  <c r="B16" i="1"/>
  <c r="I14" i="1"/>
  <c r="E14" i="1"/>
  <c r="H14" i="1" s="1"/>
  <c r="D14" i="1"/>
  <c r="C14" i="1"/>
  <c r="B14" i="1"/>
  <c r="I13" i="1"/>
  <c r="E13" i="1"/>
  <c r="H13" i="1" s="1"/>
  <c r="D13" i="1"/>
  <c r="C13" i="1"/>
  <c r="B13" i="1"/>
  <c r="I12" i="1"/>
  <c r="E12" i="1"/>
  <c r="H12" i="1" s="1"/>
  <c r="D12" i="1"/>
  <c r="C12" i="1"/>
  <c r="B12" i="1"/>
  <c r="I11" i="1"/>
  <c r="E11" i="1"/>
  <c r="H11" i="1" s="1"/>
  <c r="D11" i="1"/>
  <c r="C11" i="1"/>
  <c r="B11" i="1"/>
  <c r="I10" i="1"/>
  <c r="E10" i="1"/>
  <c r="H10" i="1" s="1"/>
  <c r="D10" i="1"/>
  <c r="C10" i="1"/>
  <c r="B10" i="1"/>
  <c r="I9" i="1"/>
  <c r="E9" i="1"/>
  <c r="H9" i="1" s="1"/>
  <c r="D9" i="1"/>
  <c r="C9" i="1"/>
  <c r="B9" i="1"/>
</calcChain>
</file>

<file path=xl/sharedStrings.xml><?xml version="1.0" encoding="utf-8"?>
<sst xmlns="http://schemas.openxmlformats.org/spreadsheetml/2006/main" count="192" uniqueCount="107">
  <si>
    <t>ИТОГОВЫЙ ПРОТОКОЛ</t>
  </si>
  <si>
    <t>ОТКРЫТЫХ СОРЕВНОВАНИЙ МАУ ДО Г.КУДЫМКАРА ПО ЛЫЖНЫМ ГОНКАМ</t>
  </si>
  <si>
    <t xml:space="preserve">                                      "КРЕЩЕНСКАЯ ГОНКА С ФОНАРИКАМИ"</t>
  </si>
  <si>
    <t>г.Кудымкар ,ЛТК ДЮСШ  17.01.2026 г.</t>
  </si>
  <si>
    <t>Дистанция 1 км</t>
  </si>
  <si>
    <t>Место</t>
  </si>
  <si>
    <t>Фамилия, имя</t>
  </si>
  <si>
    <t>группа</t>
  </si>
  <si>
    <t>команда</t>
  </si>
  <si>
    <t>Вр.Старта</t>
  </si>
  <si>
    <t>Старт.№</t>
  </si>
  <si>
    <t>Вр.Финиша</t>
  </si>
  <si>
    <t>Результат</t>
  </si>
  <si>
    <t>тренер-препод</t>
  </si>
  <si>
    <t xml:space="preserve">Девочки 2016 г.р. и мол. </t>
  </si>
  <si>
    <t>Девочки 2014-2015 г.р.</t>
  </si>
  <si>
    <t>Женщины 1975-1966 г.р.</t>
  </si>
  <si>
    <t>Женщины 1965-1956 г.р.</t>
  </si>
  <si>
    <t>Женщины 1955 г.р. и старше.</t>
  </si>
  <si>
    <t xml:space="preserve">Мальчики 2016 г.р. и мол. </t>
  </si>
  <si>
    <t>Мальчики 2014-2015 г.р.</t>
  </si>
  <si>
    <t>Мужчины 1965-1956 г.р.</t>
  </si>
  <si>
    <t>Мужчины 1955 г.р. и старше.</t>
  </si>
  <si>
    <t>Дистанция 3 км</t>
  </si>
  <si>
    <t>Девочки 2012-2013 г.р.</t>
  </si>
  <si>
    <t>Девочки 2010-2011 г.р.</t>
  </si>
  <si>
    <t>Девушки 2008-2009 г.р.</t>
  </si>
  <si>
    <t>Женщины 2007-1986 г.р.</t>
  </si>
  <si>
    <t>Женщины 1985-1976 г.р.</t>
  </si>
  <si>
    <t>Мальчики 2012-2013 г.р.</t>
  </si>
  <si>
    <t>В\К</t>
  </si>
  <si>
    <t>Казаринов А. Л.</t>
  </si>
  <si>
    <t>Мужчины 1975-1966 г.р.</t>
  </si>
  <si>
    <t>Дистанция 6 км</t>
  </si>
  <si>
    <t>Юноши 2010-2011 г.р.</t>
  </si>
  <si>
    <t>Черных  Максим</t>
  </si>
  <si>
    <t>ДЮСШ Карагай</t>
  </si>
  <si>
    <t>Голев А.И.</t>
  </si>
  <si>
    <t>Надымов Максим</t>
  </si>
  <si>
    <t>СТАРТ г. Кудымкар</t>
  </si>
  <si>
    <t>Мальцев Л.А.</t>
  </si>
  <si>
    <t>Политов Александр</t>
  </si>
  <si>
    <t xml:space="preserve">ДЮСШ Верещагино </t>
  </si>
  <si>
    <t>Федоров О.В.</t>
  </si>
  <si>
    <t>Батин Матвей</t>
  </si>
  <si>
    <t>Мальцев Матвей</t>
  </si>
  <si>
    <t>Мингалев Илья</t>
  </si>
  <si>
    <t>СШОР «Старт»</t>
  </si>
  <si>
    <t>Истомин Степан</t>
  </si>
  <si>
    <t>Кочево</t>
  </si>
  <si>
    <t>Зотев А.А.</t>
  </si>
  <si>
    <t>Никитин Данил</t>
  </si>
  <si>
    <t>ДЮСШ-Пешнигорт</t>
  </si>
  <si>
    <t>Денисов В.Д.</t>
  </si>
  <si>
    <t>Дудин Валерий</t>
  </si>
  <si>
    <t>Пономарева Т.В.</t>
  </si>
  <si>
    <t>Агафонов Матвей</t>
  </si>
  <si>
    <t>Романов С.С.</t>
  </si>
  <si>
    <t>Владычных Савелий</t>
  </si>
  <si>
    <t>Фирсов Роман</t>
  </si>
  <si>
    <t>Денисов Глеб</t>
  </si>
  <si>
    <t>Мужчины 1985-1976 г.р.</t>
  </si>
  <si>
    <t>Конин Евгений</t>
  </si>
  <si>
    <t>КЛТ</t>
  </si>
  <si>
    <t>Минини Леонид</t>
  </si>
  <si>
    <t>Вилисов Алексей</t>
  </si>
  <si>
    <t>Ветераны-Кудымкар</t>
  </si>
  <si>
    <t>Томилин Александр</t>
  </si>
  <si>
    <t>Лаптев Денис</t>
  </si>
  <si>
    <t>Верх-Иньва</t>
  </si>
  <si>
    <t>Зубов Иван</t>
  </si>
  <si>
    <t>Дистанция 9 км.</t>
  </si>
  <si>
    <t>Юноши 2008-2009 г.р.</t>
  </si>
  <si>
    <t>Носков Андрей</t>
  </si>
  <si>
    <t>Ильиных Кирилл</t>
  </si>
  <si>
    <t>Петров Данил</t>
  </si>
  <si>
    <t>Зубов И.И.</t>
  </si>
  <si>
    <t>Мусаев Муслим</t>
  </si>
  <si>
    <t>Беляев Никита</t>
  </si>
  <si>
    <t>Кочев Михаил</t>
  </si>
  <si>
    <t>Гомзяков Андрей</t>
  </si>
  <si>
    <t>Галиев Виталий</t>
  </si>
  <si>
    <t>Колупаев Вячеслав</t>
  </si>
  <si>
    <t>Мужчины 2007-1986 г.р.</t>
  </si>
  <si>
    <t>Зырянов Сергей</t>
  </si>
  <si>
    <t>Попов Тимофей</t>
  </si>
  <si>
    <t>ДЮСШ-Кудымкар</t>
  </si>
  <si>
    <t>Чернышов Станислав</t>
  </si>
  <si>
    <t>ДЮСШ г. Кудымкар</t>
  </si>
  <si>
    <t>Минин Антон</t>
  </si>
  <si>
    <t>Сизов Алексей</t>
  </si>
  <si>
    <t>Денисов Роман</t>
  </si>
  <si>
    <t>Лесников Евгений</t>
  </si>
  <si>
    <t>Пешнигорт</t>
  </si>
  <si>
    <t>Подьянов Константин</t>
  </si>
  <si>
    <t>Белавин Вячеслав</t>
  </si>
  <si>
    <t>Толстиков Артем</t>
  </si>
  <si>
    <t>Харин Олег</t>
  </si>
  <si>
    <t>ИП Харин О.Л.</t>
  </si>
  <si>
    <t>Никитин Артур</t>
  </si>
  <si>
    <t>Попов Степан</t>
  </si>
  <si>
    <t>сош</t>
  </si>
  <si>
    <t>СОШ</t>
  </si>
  <si>
    <t>Гл.судья:                      Т.А.Попов</t>
  </si>
  <si>
    <t>Гл. секретарь:                      В.Н.Ваньков</t>
  </si>
  <si>
    <t>Мусаев Малик</t>
  </si>
  <si>
    <t>Совет ветеранов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</si>
</sst>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:ss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/>
    <xf numFmtId="164" fontId="4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0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0" fillId="0" borderId="0" xfId="0" applyFont="1"/>
    <xf numFmtId="164" fontId="0" fillId="0" borderId="0" xfId="0" applyNumberFormat="1" applyBorder="1"/>
    <xf numFmtId="0" fontId="0" fillId="0" borderId="0" xfId="0" applyNumberFormat="1" applyBorder="1"/>
    <xf numFmtId="0" fontId="0" fillId="0" borderId="2" xfId="0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NumberFormat="1"/>
    <xf numFmtId="0" fontId="7" fillId="0" borderId="2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NumberFormat="1" applyFont="1"/>
    <xf numFmtId="0" fontId="0" fillId="0" borderId="3" xfId="0" applyBorder="1"/>
    <xf numFmtId="0" fontId="0" fillId="0" borderId="4" xfId="0" applyFont="1" applyBorder="1"/>
    <xf numFmtId="0" fontId="9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0"/>
          <a:ext cx="495300" cy="657225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0</xdr:row>
      <xdr:rowOff>82148</xdr:rowOff>
    </xdr:from>
    <xdr:to>
      <xdr:col>8</xdr:col>
      <xdr:colOff>838200</xdr:colOff>
      <xdr:row>2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3300" y="82148"/>
          <a:ext cx="523875" cy="517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2;&#1086;&#1084;&#1087;/Downloads/Telegram%20Desktop/&#1050;&#1088;&#1077;&#1097;&#1077;&#1085;&#1089;&#1082;&#1072;&#1103;%20&#1075;&#1086;&#1085;&#1082;&#1072;%20&#1089;%20&#1092;&#1086;&#1085;&#1072;&#1088;&#1080;&#1082;&#1072;&#1084;&#1080;-26/&#1055;&#1088;&#1086;&#1075;&#1088;&#1072;&#1084;&#1084;&#1072;%20&#1083;&#1099;&#1078;&#1085;&#1099;&#1077;%20&#1075;&#1086;&#1085;&#1082;&#1080;%20&#1050;&#1088;&#1077;&#1097;&#1077;&#1085;&#1089;&#1082;&#1072;&#1103;%20&#1075;&#1086;&#1085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2;&#1086;&#1084;&#1087;/Downloads/Telegram%20Desktop/&#1055;&#1088;&#1086;&#1075;&#1088;&#1072;&#1084;&#1084;&#1072;%20&#1083;&#1099;&#1078;&#1085;&#1099;&#1077;%20&#1075;&#1086;&#1085;&#1082;&#1080;%20&#1050;&#1088;&#1077;&#1097;&#1077;&#1085;&#1089;&#1082;&#1072;&#1103;%20&#1075;&#1086;&#1085;&#1082;&#1072;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 стартДевушки"/>
      <sheetName val="стартЮноши"/>
      <sheetName val="Дев 1 км"/>
      <sheetName val="дев 3 км"/>
      <sheetName val="Дев 5 км"/>
      <sheetName val="Мал.1 км"/>
      <sheetName val="Юн.3 км."/>
      <sheetName val="Юн.6 км"/>
      <sheetName val="муж 9 км"/>
      <sheetName val="муж.15 км"/>
      <sheetName val="Номера по ком."/>
      <sheetName val="Стартовый"/>
      <sheetName val="ИТОГОВЫЙ ПРОТОКОЛ"/>
      <sheetName val="ком2006 и м"/>
      <sheetName val="Запасной"/>
    </sheetNames>
    <sheetDataSet>
      <sheetData sheetId="0" refreshError="1"/>
      <sheetData sheetId="1" refreshError="1">
        <row r="4">
          <cell r="A4">
            <v>49</v>
          </cell>
          <cell r="B4" t="str">
            <v>Туктамышева Екатер</v>
          </cell>
          <cell r="C4">
            <v>2015</v>
          </cell>
          <cell r="D4" t="str">
            <v>ДЮСШ Карагай</v>
          </cell>
          <cell r="E4" t="str">
            <v>1км</v>
          </cell>
          <cell r="F4">
            <v>8.5069444444444437E-3</v>
          </cell>
          <cell r="G4" t="str">
            <v>Пономарева Т.В.</v>
          </cell>
        </row>
        <row r="5">
          <cell r="A5">
            <v>50</v>
          </cell>
          <cell r="B5" t="str">
            <v>Плотникова Анастасия</v>
          </cell>
          <cell r="C5">
            <v>2014</v>
          </cell>
          <cell r="D5" t="str">
            <v>ДЮСШ-Белоево</v>
          </cell>
          <cell r="E5" t="str">
            <v>1км</v>
          </cell>
          <cell r="F5">
            <v>8.6805555555555559E-3</v>
          </cell>
          <cell r="G5" t="str">
            <v>Старцев В.А.</v>
          </cell>
        </row>
        <row r="6">
          <cell r="A6">
            <v>51</v>
          </cell>
          <cell r="B6" t="str">
            <v>Мутовкина Карина</v>
          </cell>
          <cell r="C6">
            <v>2014</v>
          </cell>
          <cell r="D6" t="str">
            <v>ДЮСШ-Егорова</v>
          </cell>
          <cell r="E6" t="str">
            <v>1 км</v>
          </cell>
          <cell r="F6">
            <v>8.8541666666666664E-3</v>
          </cell>
          <cell r="G6" t="str">
            <v>Полуянов В.К.</v>
          </cell>
        </row>
        <row r="7">
          <cell r="A7">
            <v>52</v>
          </cell>
          <cell r="B7" t="str">
            <v>Минина София</v>
          </cell>
          <cell r="C7">
            <v>2014</v>
          </cell>
          <cell r="D7" t="str">
            <v>Кочево</v>
          </cell>
          <cell r="E7" t="str">
            <v>1км</v>
          </cell>
          <cell r="F7">
            <v>9.0277777777777804E-3</v>
          </cell>
          <cell r="G7" t="str">
            <v>Зотев А.А.</v>
          </cell>
        </row>
        <row r="8">
          <cell r="A8">
            <v>53</v>
          </cell>
          <cell r="B8" t="str">
            <v>Луцко Ольга</v>
          </cell>
          <cell r="C8">
            <v>2015</v>
          </cell>
          <cell r="D8" t="str">
            <v>ДЮСШ-Егорова</v>
          </cell>
          <cell r="E8" t="str">
            <v>1 км</v>
          </cell>
          <cell r="F8">
            <v>9.2013888888888892E-3</v>
          </cell>
          <cell r="G8" t="str">
            <v>Полуянов В.К.</v>
          </cell>
        </row>
        <row r="9">
          <cell r="A9">
            <v>54</v>
          </cell>
          <cell r="B9" t="str">
            <v>Лесникова Надежда</v>
          </cell>
          <cell r="C9">
            <v>2014</v>
          </cell>
          <cell r="D9" t="str">
            <v>ДЮСШ-Егорова</v>
          </cell>
          <cell r="E9" t="str">
            <v>1 км</v>
          </cell>
          <cell r="F9">
            <v>9.3749999999999997E-3</v>
          </cell>
          <cell r="G9" t="str">
            <v>Полуянов В.К.</v>
          </cell>
        </row>
        <row r="10">
          <cell r="A10">
            <v>55</v>
          </cell>
          <cell r="B10" t="str">
            <v>Красносельских Дарина</v>
          </cell>
          <cell r="C10">
            <v>2015</v>
          </cell>
          <cell r="D10" t="str">
            <v>ДЮСШ Верещагино</v>
          </cell>
          <cell r="E10" t="str">
            <v>1 км</v>
          </cell>
          <cell r="F10">
            <v>9.5486111111111101E-3</v>
          </cell>
          <cell r="G10" t="str">
            <v>Томилов В.П.</v>
          </cell>
        </row>
        <row r="11">
          <cell r="A11">
            <v>56</v>
          </cell>
          <cell r="B11" t="str">
            <v xml:space="preserve">Кирова Виолетта </v>
          </cell>
          <cell r="C11">
            <v>2015</v>
          </cell>
          <cell r="D11" t="str">
            <v>ДЮСШ Карагай</v>
          </cell>
          <cell r="E11" t="str">
            <v>1км</v>
          </cell>
          <cell r="F11">
            <v>9.7222222222222293E-3</v>
          </cell>
          <cell r="G11" t="str">
            <v>Пономарева Т.В.</v>
          </cell>
        </row>
        <row r="12">
          <cell r="A12">
            <v>57</v>
          </cell>
          <cell r="B12" t="str">
            <v>Воробьева Алена</v>
          </cell>
          <cell r="C12">
            <v>2014</v>
          </cell>
          <cell r="D12" t="str">
            <v>ДЮСШ Карагай</v>
          </cell>
          <cell r="E12" t="str">
            <v>1км</v>
          </cell>
          <cell r="F12">
            <v>9.8958333333333398E-3</v>
          </cell>
          <cell r="G12" t="str">
            <v>Пономарева Т.В.</v>
          </cell>
        </row>
        <row r="13">
          <cell r="A13">
            <v>58</v>
          </cell>
          <cell r="B13" t="str">
            <v>Афонова Элина</v>
          </cell>
          <cell r="C13">
            <v>2014</v>
          </cell>
          <cell r="D13" t="str">
            <v>ДЮСШ-Кудымкар</v>
          </cell>
          <cell r="E13" t="str">
            <v>1 км</v>
          </cell>
          <cell r="F13">
            <v>1.0069444444444501E-2</v>
          </cell>
          <cell r="G13" t="str">
            <v>Попов С.А.</v>
          </cell>
        </row>
        <row r="14">
          <cell r="A14">
            <v>59</v>
          </cell>
          <cell r="B14" t="str">
            <v xml:space="preserve">Белавина Ульяна </v>
          </cell>
          <cell r="C14">
            <v>2016</v>
          </cell>
          <cell r="D14" t="str">
            <v>ДЮСШ-Кудымкар</v>
          </cell>
          <cell r="E14" t="str">
            <v>1 км</v>
          </cell>
          <cell r="F14">
            <v>1.0243055555555601E-2</v>
          </cell>
          <cell r="G14" t="str">
            <v>Попов Т.А.</v>
          </cell>
        </row>
        <row r="15">
          <cell r="A15">
            <v>60</v>
          </cell>
          <cell r="B15" t="str">
            <v>Гаджарова Аят</v>
          </cell>
          <cell r="C15">
            <v>2016</v>
          </cell>
          <cell r="D15" t="str">
            <v xml:space="preserve">ДЮСШ Верещагино </v>
          </cell>
          <cell r="E15" t="str">
            <v>1 км.</v>
          </cell>
          <cell r="F15">
            <v>1.0416666666666701E-2</v>
          </cell>
          <cell r="G15" t="str">
            <v>Федоров О.В.</v>
          </cell>
        </row>
        <row r="16">
          <cell r="A16">
            <v>61</v>
          </cell>
          <cell r="B16" t="str">
            <v>Гордеева Вероника</v>
          </cell>
          <cell r="C16">
            <v>2016</v>
          </cell>
          <cell r="D16" t="str">
            <v xml:space="preserve">ДЮСШ Верещагино </v>
          </cell>
          <cell r="E16" t="str">
            <v>1 км.</v>
          </cell>
          <cell r="F16">
            <v>1.0590277777777799E-2</v>
          </cell>
          <cell r="G16" t="str">
            <v>Федоров О.В.</v>
          </cell>
        </row>
        <row r="17">
          <cell r="A17">
            <v>62</v>
          </cell>
          <cell r="B17" t="str">
            <v xml:space="preserve">Мальцева Дарья </v>
          </cell>
          <cell r="C17">
            <v>2016</v>
          </cell>
          <cell r="D17" t="str">
            <v>ДЮСШ-Кудымкар</v>
          </cell>
          <cell r="E17" t="str">
            <v>1 км</v>
          </cell>
          <cell r="F17">
            <v>1.0763888888888899E-2</v>
          </cell>
          <cell r="G17" t="str">
            <v>Попов Т.А.</v>
          </cell>
        </row>
        <row r="18">
          <cell r="A18">
            <v>63</v>
          </cell>
          <cell r="B18" t="str">
            <v xml:space="preserve">Никулина Мария </v>
          </cell>
          <cell r="C18">
            <v>2017</v>
          </cell>
          <cell r="D18" t="str">
            <v>ДЮСШ-Кудымкар</v>
          </cell>
          <cell r="E18" t="str">
            <v>1 км</v>
          </cell>
          <cell r="F18">
            <v>1.0937499999999999E-2</v>
          </cell>
          <cell r="G18" t="str">
            <v>Попов Т.А.</v>
          </cell>
        </row>
        <row r="19">
          <cell r="A19">
            <v>64</v>
          </cell>
          <cell r="B19" t="str">
            <v xml:space="preserve">Останина Анна </v>
          </cell>
          <cell r="C19">
            <v>2014</v>
          </cell>
          <cell r="D19" t="str">
            <v>ДЮСШ-Кудымкар</v>
          </cell>
          <cell r="E19" t="str">
            <v>1 км</v>
          </cell>
          <cell r="F19">
            <v>1.1111111111111099E-2</v>
          </cell>
          <cell r="G19" t="str">
            <v>Попов Т.А.</v>
          </cell>
        </row>
        <row r="20">
          <cell r="A20">
            <v>65</v>
          </cell>
          <cell r="B20" t="str">
            <v>Истомин Александр</v>
          </cell>
          <cell r="C20">
            <v>1958</v>
          </cell>
          <cell r="D20" t="str">
            <v>Юсьва</v>
          </cell>
          <cell r="E20" t="str">
            <v>1 км</v>
          </cell>
          <cell r="F20">
            <v>1.1284722222222199E-2</v>
          </cell>
          <cell r="G20">
            <v>0</v>
          </cell>
        </row>
        <row r="21">
          <cell r="A21">
            <v>66</v>
          </cell>
          <cell r="B21" t="str">
            <v>Соловьева Соня</v>
          </cell>
          <cell r="C21">
            <v>2016</v>
          </cell>
          <cell r="D21" t="str">
            <v xml:space="preserve">ДЮСШ Верещагино </v>
          </cell>
          <cell r="E21" t="str">
            <v>1 км.</v>
          </cell>
          <cell r="F21">
            <v>1.14583333333334E-2</v>
          </cell>
          <cell r="G21" t="str">
            <v>Федоров О.В.</v>
          </cell>
        </row>
        <row r="22">
          <cell r="A22">
            <v>67</v>
          </cell>
          <cell r="B22" t="str">
            <v>Шайдырова Фаина Влад.</v>
          </cell>
          <cell r="C22">
            <v>1964</v>
          </cell>
          <cell r="D22" t="str">
            <v>Совет ветаранов</v>
          </cell>
          <cell r="E22" t="str">
            <v>1 км</v>
          </cell>
          <cell r="F22">
            <v>1.16319444444445E-2</v>
          </cell>
          <cell r="G22">
            <v>0</v>
          </cell>
        </row>
        <row r="23">
          <cell r="A23">
            <v>68</v>
          </cell>
          <cell r="B23" t="str">
            <v>Яркова Раиса Григ.</v>
          </cell>
          <cell r="C23">
            <v>1958</v>
          </cell>
          <cell r="D23" t="str">
            <v>Совет ветаранов</v>
          </cell>
          <cell r="E23" t="str">
            <v>1 км</v>
          </cell>
          <cell r="F23">
            <v>1.18055555555556E-2</v>
          </cell>
          <cell r="G23">
            <v>0</v>
          </cell>
        </row>
        <row r="24">
          <cell r="A24">
            <v>69</v>
          </cell>
          <cell r="B24" t="str">
            <v>Журавлева Людмила Вас.</v>
          </cell>
          <cell r="C24">
            <v>1954</v>
          </cell>
          <cell r="D24" t="str">
            <v>Совет ветаранов</v>
          </cell>
          <cell r="E24" t="str">
            <v>1 км</v>
          </cell>
          <cell r="F24">
            <v>1.19791666666667E-2</v>
          </cell>
          <cell r="G24">
            <v>0</v>
          </cell>
        </row>
        <row r="25">
          <cell r="A25">
            <v>70</v>
          </cell>
          <cell r="B25" t="str">
            <v>Нешатаева Валентина Юл.</v>
          </cell>
          <cell r="C25">
            <v>1953</v>
          </cell>
          <cell r="D25" t="str">
            <v>Совет ветаранов</v>
          </cell>
          <cell r="E25" t="str">
            <v>1 км</v>
          </cell>
          <cell r="F25">
            <v>1.2152777777777801E-2</v>
          </cell>
          <cell r="G25">
            <v>0</v>
          </cell>
        </row>
        <row r="26">
          <cell r="A26">
            <v>71</v>
          </cell>
          <cell r="B26" t="str">
            <v>Нечаева Мария Анан.</v>
          </cell>
          <cell r="C26">
            <v>1952</v>
          </cell>
          <cell r="D26" t="str">
            <v>Совет ветаранов</v>
          </cell>
          <cell r="E26" t="str">
            <v>1 км</v>
          </cell>
          <cell r="F26">
            <v>1.2326388888888901E-2</v>
          </cell>
          <cell r="G26">
            <v>0</v>
          </cell>
        </row>
        <row r="27">
          <cell r="A27">
            <v>72</v>
          </cell>
          <cell r="B27" t="str">
            <v>Сизова Любовь</v>
          </cell>
          <cell r="C27">
            <v>1971</v>
          </cell>
          <cell r="D27" t="str">
            <v>Кочево</v>
          </cell>
          <cell r="E27" t="str">
            <v>1 км</v>
          </cell>
          <cell r="F27">
            <v>1.2500000000000001E-2</v>
          </cell>
          <cell r="G27">
            <v>0</v>
          </cell>
        </row>
        <row r="28">
          <cell r="A28">
            <v>97</v>
          </cell>
          <cell r="B28" t="str">
            <v>Политова Варвара</v>
          </cell>
          <cell r="C28">
            <v>2011</v>
          </cell>
          <cell r="D28" t="str">
            <v>ДЮСШ Верещагино</v>
          </cell>
          <cell r="E28" t="str">
            <v>3 км</v>
          </cell>
          <cell r="F28">
            <v>1.6840277777777777E-2</v>
          </cell>
          <cell r="G28" t="str">
            <v>Томилов В.П.</v>
          </cell>
        </row>
        <row r="29">
          <cell r="A29">
            <v>98</v>
          </cell>
          <cell r="B29" t="str">
            <v>Тотьмянина Дарина</v>
          </cell>
          <cell r="C29">
            <v>2011</v>
          </cell>
          <cell r="D29" t="str">
            <v>ДЮСШ-Кудымкар</v>
          </cell>
          <cell r="E29" t="str">
            <v>3 км</v>
          </cell>
          <cell r="F29">
            <v>1.7013888888888887E-2</v>
          </cell>
          <cell r="G29" t="str">
            <v>Попов С.А.</v>
          </cell>
        </row>
        <row r="30">
          <cell r="A30">
            <v>99</v>
          </cell>
          <cell r="B30" t="str">
            <v>Мальцева Екатерина</v>
          </cell>
          <cell r="C30">
            <v>2011</v>
          </cell>
          <cell r="D30" t="str">
            <v xml:space="preserve">ДЮСШ Верещагино </v>
          </cell>
          <cell r="E30" t="str">
            <v>3 км.</v>
          </cell>
          <cell r="F30">
            <v>1.7187499999999998E-2</v>
          </cell>
          <cell r="G30" t="str">
            <v>Федоров О.В.</v>
          </cell>
        </row>
        <row r="31">
          <cell r="A31">
            <v>100</v>
          </cell>
          <cell r="B31" t="str">
            <v>Вшивкова Мария</v>
          </cell>
          <cell r="C31">
            <v>2010</v>
          </cell>
          <cell r="D31" t="str">
            <v>ДЮСШ Верещагино</v>
          </cell>
          <cell r="E31" t="str">
            <v>3 км</v>
          </cell>
          <cell r="F31">
            <v>1.7361111111111101E-2</v>
          </cell>
          <cell r="G31" t="str">
            <v>Томилов В.П.</v>
          </cell>
        </row>
        <row r="32">
          <cell r="A32">
            <v>101</v>
          </cell>
          <cell r="B32" t="str">
            <v>Глухих Мария</v>
          </cell>
          <cell r="C32">
            <v>2010</v>
          </cell>
          <cell r="D32" t="str">
            <v>ДЮСШ-Пешнигорт</v>
          </cell>
          <cell r="E32" t="str">
            <v>3 км</v>
          </cell>
          <cell r="F32">
            <v>1.7534722222222202E-2</v>
          </cell>
          <cell r="G32" t="str">
            <v>Денисов В.Д.</v>
          </cell>
        </row>
        <row r="33">
          <cell r="A33">
            <v>102</v>
          </cell>
          <cell r="B33" t="str">
            <v xml:space="preserve">Никонова Анастасия </v>
          </cell>
          <cell r="C33">
            <v>2010</v>
          </cell>
          <cell r="D33" t="str">
            <v>КМУ</v>
          </cell>
          <cell r="E33" t="str">
            <v>3 км</v>
          </cell>
          <cell r="F33">
            <v>1.7708333333333302E-2</v>
          </cell>
          <cell r="G33" t="str">
            <v>Бражкина М.М.</v>
          </cell>
        </row>
        <row r="34">
          <cell r="A34">
            <v>103</v>
          </cell>
          <cell r="B34" t="str">
            <v>Плотников Давид</v>
          </cell>
          <cell r="C34">
            <v>2012</v>
          </cell>
          <cell r="D34" t="str">
            <v>Кува</v>
          </cell>
          <cell r="E34" t="str">
            <v>3 км</v>
          </cell>
          <cell r="F34">
            <v>1.7881944444444402E-2</v>
          </cell>
          <cell r="G34" t="str">
            <v>Отинов А.Д.</v>
          </cell>
        </row>
        <row r="35">
          <cell r="A35">
            <v>104</v>
          </cell>
          <cell r="B35" t="str">
            <v>Мехоношина Елизавета</v>
          </cell>
          <cell r="C35">
            <v>2010</v>
          </cell>
          <cell r="D35" t="str">
            <v>СШОР «Старт»</v>
          </cell>
          <cell r="E35" t="str">
            <v>3 км</v>
          </cell>
          <cell r="F35">
            <v>1.8055555555555498E-2</v>
          </cell>
          <cell r="G35" t="str">
            <v>Казаринов А. Л.</v>
          </cell>
        </row>
        <row r="36">
          <cell r="A36">
            <v>105</v>
          </cell>
          <cell r="B36" t="str">
            <v>Тудвасева Кристина</v>
          </cell>
          <cell r="C36">
            <v>2010</v>
          </cell>
          <cell r="D36" t="str">
            <v>ДЮСШ Карагай</v>
          </cell>
          <cell r="E36" t="str">
            <v>3км</v>
          </cell>
          <cell r="F36">
            <v>1.8229166666666699E-2</v>
          </cell>
          <cell r="G36" t="str">
            <v>Голев А.И.</v>
          </cell>
        </row>
        <row r="37">
          <cell r="A37">
            <v>106</v>
          </cell>
          <cell r="B37" t="str">
            <v>Щипицина София</v>
          </cell>
          <cell r="C37">
            <v>2012</v>
          </cell>
          <cell r="D37" t="str">
            <v>ДЮСШ Карагай</v>
          </cell>
          <cell r="E37" t="str">
            <v>3км</v>
          </cell>
          <cell r="F37">
            <v>1.8402777777777799E-2</v>
          </cell>
          <cell r="G37" t="str">
            <v>Пономарева Т.В.</v>
          </cell>
        </row>
        <row r="38">
          <cell r="A38">
            <v>107</v>
          </cell>
          <cell r="B38" t="str">
            <v>Чуприянова Злата</v>
          </cell>
          <cell r="C38">
            <v>2012</v>
          </cell>
          <cell r="D38" t="str">
            <v>ДЮСШ Карагай</v>
          </cell>
          <cell r="E38" t="str">
            <v>3км</v>
          </cell>
          <cell r="F38">
            <v>1.8576388888888899E-2</v>
          </cell>
          <cell r="G38" t="str">
            <v>Пономарева Т.В.</v>
          </cell>
        </row>
        <row r="39">
          <cell r="A39">
            <v>108</v>
          </cell>
          <cell r="B39" t="str">
            <v>Черткова Виктория</v>
          </cell>
          <cell r="C39">
            <v>2012</v>
          </cell>
          <cell r="D39" t="str">
            <v>Летающий лыжник</v>
          </cell>
          <cell r="E39" t="str">
            <v>3 км</v>
          </cell>
          <cell r="F39">
            <v>1.8749999999999999E-2</v>
          </cell>
          <cell r="G39" t="str">
            <v>Придчин А.С.</v>
          </cell>
        </row>
        <row r="40">
          <cell r="A40">
            <v>109</v>
          </cell>
          <cell r="B40" t="str">
            <v>Чернова Кристина</v>
          </cell>
          <cell r="C40">
            <v>2012</v>
          </cell>
          <cell r="D40" t="str">
            <v>ДЮСШ Карагай</v>
          </cell>
          <cell r="E40" t="str">
            <v>3км</v>
          </cell>
          <cell r="F40">
            <v>1.8923611111111099E-2</v>
          </cell>
          <cell r="G40" t="str">
            <v>Голев А.И.</v>
          </cell>
        </row>
        <row r="41">
          <cell r="A41">
            <v>110</v>
          </cell>
          <cell r="B41" t="str">
            <v>Туктамышева Татьяна</v>
          </cell>
          <cell r="C41">
            <v>2012</v>
          </cell>
          <cell r="D41" t="str">
            <v>ДЮСШ Карагай</v>
          </cell>
          <cell r="E41" t="str">
            <v>3км</v>
          </cell>
          <cell r="F41">
            <v>1.9097222222222199E-2</v>
          </cell>
          <cell r="G41" t="str">
            <v>Пономарева Т.В.</v>
          </cell>
        </row>
        <row r="42">
          <cell r="A42">
            <v>111</v>
          </cell>
          <cell r="B42" t="str">
            <v>Сабурова Яна</v>
          </cell>
          <cell r="C42">
            <v>2012</v>
          </cell>
          <cell r="D42" t="str">
            <v>ДЮСШ-Кудымкар</v>
          </cell>
          <cell r="E42" t="str">
            <v>3 км</v>
          </cell>
          <cell r="F42">
            <v>1.92708333333333E-2</v>
          </cell>
          <cell r="G42" t="str">
            <v>Казаринов А. Л.</v>
          </cell>
        </row>
        <row r="43">
          <cell r="A43">
            <v>112</v>
          </cell>
          <cell r="B43" t="e">
            <v>#N/A</v>
          </cell>
          <cell r="C43" t="e">
            <v>#N/A</v>
          </cell>
          <cell r="D43" t="e">
            <v>#N/A</v>
          </cell>
          <cell r="E43" t="e">
            <v>#N/A</v>
          </cell>
          <cell r="F43">
            <v>1.94444444444444E-2</v>
          </cell>
          <cell r="G43" t="e">
            <v>#N/A</v>
          </cell>
        </row>
        <row r="44">
          <cell r="A44">
            <v>113</v>
          </cell>
          <cell r="B44" t="str">
            <v>Рискова Елизавета</v>
          </cell>
          <cell r="C44">
            <v>2013</v>
          </cell>
          <cell r="D44" t="str">
            <v>СТАРТ г. Кудымкар</v>
          </cell>
          <cell r="E44" t="str">
            <v>3 км</v>
          </cell>
          <cell r="F44">
            <v>1.96180555555555E-2</v>
          </cell>
          <cell r="G44" t="str">
            <v>Мальцев Л.А.</v>
          </cell>
        </row>
        <row r="45">
          <cell r="A45">
            <v>114</v>
          </cell>
          <cell r="B45" t="str">
            <v xml:space="preserve">Радостева Алиса </v>
          </cell>
          <cell r="C45">
            <v>2013</v>
          </cell>
          <cell r="D45" t="str">
            <v>ДЮСШ-Кудымкар</v>
          </cell>
          <cell r="E45" t="str">
            <v>3 км</v>
          </cell>
          <cell r="F45">
            <v>1.97916666666667E-2</v>
          </cell>
          <cell r="G45" t="str">
            <v>Попов Т.А.</v>
          </cell>
        </row>
        <row r="46">
          <cell r="A46">
            <v>115</v>
          </cell>
          <cell r="B46" t="str">
            <v xml:space="preserve">Попова Юлия </v>
          </cell>
          <cell r="C46">
            <v>2012</v>
          </cell>
          <cell r="D46" t="str">
            <v>ДЮСШ-Кудымкар</v>
          </cell>
          <cell r="E46" t="str">
            <v>3 км</v>
          </cell>
          <cell r="F46">
            <v>1.9965277777777801E-2</v>
          </cell>
          <cell r="G46" t="str">
            <v>Попов Т.А.</v>
          </cell>
        </row>
        <row r="47">
          <cell r="A47">
            <v>116</v>
          </cell>
          <cell r="B47" t="str">
            <v>Никонова Таисья</v>
          </cell>
          <cell r="C47">
            <v>2013</v>
          </cell>
          <cell r="D47" t="str">
            <v xml:space="preserve">ДЮСШ Верещагино </v>
          </cell>
          <cell r="E47" t="str">
            <v>3 км.</v>
          </cell>
          <cell r="F47">
            <v>2.0138888888888901E-2</v>
          </cell>
          <cell r="G47" t="str">
            <v>Федоров О.В.</v>
          </cell>
        </row>
        <row r="48">
          <cell r="A48">
            <v>117</v>
          </cell>
          <cell r="B48" t="e">
            <v>#N/A</v>
          </cell>
          <cell r="C48" t="e">
            <v>#N/A</v>
          </cell>
          <cell r="D48" t="e">
            <v>#N/A</v>
          </cell>
          <cell r="E48" t="e">
            <v>#N/A</v>
          </cell>
          <cell r="F48">
            <v>2.0312500000000001E-2</v>
          </cell>
          <cell r="G48" t="e">
            <v>#N/A</v>
          </cell>
        </row>
        <row r="49">
          <cell r="A49">
            <v>118</v>
          </cell>
          <cell r="B49" t="str">
            <v xml:space="preserve">Захарова Карина </v>
          </cell>
          <cell r="C49">
            <v>2008</v>
          </cell>
          <cell r="D49" t="str">
            <v>ДЮСШ-Кудымкар</v>
          </cell>
          <cell r="E49" t="str">
            <v>3 км</v>
          </cell>
          <cell r="F49">
            <v>2.0486111111111101E-2</v>
          </cell>
          <cell r="G49" t="str">
            <v>Попов Т.А.</v>
          </cell>
        </row>
        <row r="50">
          <cell r="A50">
            <v>119</v>
          </cell>
          <cell r="B50" t="str">
            <v>Гуляева Вероника</v>
          </cell>
          <cell r="C50">
            <v>2013</v>
          </cell>
          <cell r="D50" t="str">
            <v>ДЮСШ Карагай</v>
          </cell>
          <cell r="E50" t="str">
            <v>3км</v>
          </cell>
          <cell r="F50">
            <v>2.0659722222222201E-2</v>
          </cell>
          <cell r="G50" t="str">
            <v>Пономарева Т.В.</v>
          </cell>
        </row>
        <row r="51">
          <cell r="A51">
            <v>120</v>
          </cell>
          <cell r="B51" t="str">
            <v xml:space="preserve">Баяндина Анна </v>
          </cell>
          <cell r="C51">
            <v>2013</v>
          </cell>
          <cell r="D51" t="str">
            <v>ДЮСШ-Кудымкар</v>
          </cell>
          <cell r="E51" t="str">
            <v>3 км</v>
          </cell>
          <cell r="F51">
            <v>2.0833333333333301E-2</v>
          </cell>
          <cell r="G51" t="str">
            <v>Попов Т.А.</v>
          </cell>
        </row>
        <row r="52">
          <cell r="A52">
            <v>121</v>
          </cell>
          <cell r="B52" t="str">
            <v>Мехоношина Елизавета</v>
          </cell>
          <cell r="C52">
            <v>2009</v>
          </cell>
          <cell r="D52" t="str">
            <v>ДЮСШ-Пешнигорт</v>
          </cell>
          <cell r="E52" t="str">
            <v>3 км</v>
          </cell>
          <cell r="F52">
            <v>2.1006944444444401E-2</v>
          </cell>
          <cell r="G52" t="str">
            <v>Денисов В.Д.</v>
          </cell>
        </row>
        <row r="53">
          <cell r="A53">
            <v>122</v>
          </cell>
          <cell r="B53" t="str">
            <v xml:space="preserve">Фирсова Алена </v>
          </cell>
          <cell r="C53">
            <v>2009</v>
          </cell>
          <cell r="D53" t="str">
            <v>КМУ</v>
          </cell>
          <cell r="E53" t="str">
            <v>3 км</v>
          </cell>
          <cell r="F53">
            <v>2.1180555555555501E-2</v>
          </cell>
          <cell r="G53" t="str">
            <v>Бражкина М.М.</v>
          </cell>
        </row>
        <row r="54">
          <cell r="A54">
            <v>123</v>
          </cell>
          <cell r="B54" t="str">
            <v>Батина Анна</v>
          </cell>
          <cell r="C54">
            <v>2009</v>
          </cell>
          <cell r="D54" t="str">
            <v>КМУ</v>
          </cell>
          <cell r="E54" t="str">
            <v>3 км</v>
          </cell>
          <cell r="F54">
            <v>2.1354166666666601E-2</v>
          </cell>
          <cell r="G54" t="str">
            <v>Бражкина М.М.</v>
          </cell>
        </row>
        <row r="55">
          <cell r="A55">
            <v>124</v>
          </cell>
          <cell r="B55" t="str">
            <v>Ульяянов Матвей</v>
          </cell>
          <cell r="C55">
            <v>2012</v>
          </cell>
          <cell r="D55" t="str">
            <v>Кува</v>
          </cell>
          <cell r="E55" t="str">
            <v>3 км</v>
          </cell>
          <cell r="F55">
            <v>2.1527777777777798E-2</v>
          </cell>
          <cell r="G55" t="str">
            <v>Отинов А.Д.</v>
          </cell>
        </row>
        <row r="56">
          <cell r="A56">
            <v>125</v>
          </cell>
          <cell r="B56" t="str">
            <v>Парфилов Роман</v>
          </cell>
          <cell r="C56">
            <v>2013</v>
          </cell>
          <cell r="D56" t="str">
            <v>Кува</v>
          </cell>
          <cell r="E56" t="str">
            <v>3 км</v>
          </cell>
          <cell r="F56">
            <v>2.1701388888888899E-2</v>
          </cell>
          <cell r="G56" t="str">
            <v>Отинов А.Д.</v>
          </cell>
        </row>
        <row r="57">
          <cell r="A57">
            <v>126</v>
          </cell>
          <cell r="B57" t="str">
            <v>Маслова Эвелина</v>
          </cell>
          <cell r="C57">
            <v>2009</v>
          </cell>
          <cell r="D57" t="str">
            <v>ДЮСШ Карагай</v>
          </cell>
          <cell r="E57" t="str">
            <v>3км</v>
          </cell>
          <cell r="F57">
            <v>2.1874999999999999E-2</v>
          </cell>
          <cell r="G57" t="str">
            <v>Голев А.И.</v>
          </cell>
        </row>
        <row r="58">
          <cell r="A58">
            <v>127</v>
          </cell>
          <cell r="B58" t="str">
            <v xml:space="preserve">Вотинова Ульяна </v>
          </cell>
          <cell r="C58">
            <v>2009</v>
          </cell>
          <cell r="D58" t="str">
            <v>ДЮСШ Карагай</v>
          </cell>
          <cell r="E58" t="str">
            <v>3км</v>
          </cell>
          <cell r="F58">
            <v>2.2048611111111099E-2</v>
          </cell>
          <cell r="G58" t="str">
            <v>Голев А.И.</v>
          </cell>
        </row>
        <row r="59">
          <cell r="A59">
            <v>128</v>
          </cell>
          <cell r="B59" t="str">
            <v xml:space="preserve">Шестина Анастасия </v>
          </cell>
          <cell r="C59">
            <v>2008</v>
          </cell>
          <cell r="D59" t="str">
            <v>КМУ</v>
          </cell>
          <cell r="E59" t="str">
            <v>3 км</v>
          </cell>
          <cell r="F59">
            <v>2.2222222222222199E-2</v>
          </cell>
          <cell r="G59" t="str">
            <v>Бражкина М.М.</v>
          </cell>
        </row>
        <row r="60">
          <cell r="A60">
            <v>129</v>
          </cell>
          <cell r="B60" t="str">
            <v xml:space="preserve">Сидоренко Светлана </v>
          </cell>
          <cell r="C60">
            <v>2008</v>
          </cell>
          <cell r="D60" t="str">
            <v>КМУ</v>
          </cell>
          <cell r="E60" t="str">
            <v>3 км</v>
          </cell>
          <cell r="F60">
            <v>2.2395833333333299E-2</v>
          </cell>
          <cell r="G60" t="str">
            <v>Бражкина М.М.</v>
          </cell>
        </row>
        <row r="61">
          <cell r="A61">
            <v>130</v>
          </cell>
          <cell r="B61" t="str">
            <v>Бражкина Василиса</v>
          </cell>
          <cell r="C61">
            <v>2008</v>
          </cell>
          <cell r="D61" t="str">
            <v>ДЮСШ-Белоево</v>
          </cell>
          <cell r="E61" t="str">
            <v>3км</v>
          </cell>
          <cell r="F61">
            <v>2.2569444444444399E-2</v>
          </cell>
          <cell r="G61" t="str">
            <v>Старцев В.А.</v>
          </cell>
        </row>
        <row r="62">
          <cell r="A62">
            <v>131</v>
          </cell>
          <cell r="B62" t="str">
            <v xml:space="preserve">Мехоношина Карина </v>
          </cell>
          <cell r="C62">
            <v>2007</v>
          </cell>
          <cell r="D62" t="str">
            <v>КМУ</v>
          </cell>
          <cell r="E62" t="str">
            <v>3 км</v>
          </cell>
          <cell r="F62">
            <v>2.2743055555555499E-2</v>
          </cell>
          <cell r="G62" t="str">
            <v>Бражкина М.М.</v>
          </cell>
        </row>
        <row r="63">
          <cell r="A63">
            <v>132</v>
          </cell>
          <cell r="B63" t="str">
            <v xml:space="preserve">Крохалева Софья </v>
          </cell>
          <cell r="C63">
            <v>2007</v>
          </cell>
          <cell r="D63" t="str">
            <v>КМУ</v>
          </cell>
          <cell r="E63" t="str">
            <v>3 км</v>
          </cell>
          <cell r="F63">
            <v>2.2916666666666599E-2</v>
          </cell>
          <cell r="G63" t="str">
            <v>Бражкина М.М.</v>
          </cell>
        </row>
        <row r="64">
          <cell r="A64">
            <v>133</v>
          </cell>
          <cell r="B64" t="str">
            <v xml:space="preserve">Климова Татьяна </v>
          </cell>
          <cell r="C64">
            <v>2007</v>
          </cell>
          <cell r="D64" t="str">
            <v>КМУ</v>
          </cell>
          <cell r="E64" t="str">
            <v>3 км</v>
          </cell>
          <cell r="F64">
            <v>2.30902777777778E-2</v>
          </cell>
          <cell r="G64" t="str">
            <v>Бражкина М.М.</v>
          </cell>
        </row>
        <row r="65">
          <cell r="A65">
            <v>134</v>
          </cell>
          <cell r="B65" t="str">
            <v xml:space="preserve">Климова Диана </v>
          </cell>
          <cell r="C65">
            <v>2007</v>
          </cell>
          <cell r="D65" t="str">
            <v>КМУ</v>
          </cell>
          <cell r="E65" t="str">
            <v>3 км</v>
          </cell>
          <cell r="F65">
            <v>2.32638888888889E-2</v>
          </cell>
          <cell r="G65" t="str">
            <v>Бражкина М.М.</v>
          </cell>
        </row>
        <row r="66">
          <cell r="A66">
            <v>135</v>
          </cell>
          <cell r="B66" t="str">
            <v>Тылибцева Софья</v>
          </cell>
          <cell r="C66">
            <v>2007</v>
          </cell>
          <cell r="D66" t="str">
            <v>КМУ</v>
          </cell>
          <cell r="E66" t="str">
            <v>3 км</v>
          </cell>
          <cell r="F66">
            <v>2.34375E-2</v>
          </cell>
          <cell r="G66" t="str">
            <v>Бражкина М.М.</v>
          </cell>
        </row>
        <row r="67">
          <cell r="A67">
            <v>136</v>
          </cell>
          <cell r="B67" t="str">
            <v xml:space="preserve">Караваева Екатерина </v>
          </cell>
          <cell r="C67">
            <v>2005</v>
          </cell>
          <cell r="D67" t="str">
            <v>КЛТ</v>
          </cell>
          <cell r="E67" t="str">
            <v>3 км</v>
          </cell>
          <cell r="F67">
            <v>2.36111111111111E-2</v>
          </cell>
          <cell r="G67" t="str">
            <v>Зубов И.И.</v>
          </cell>
        </row>
        <row r="68">
          <cell r="A68">
            <v>137</v>
          </cell>
          <cell r="B68" t="str">
            <v>Пономарева Светлана</v>
          </cell>
          <cell r="C68">
            <v>2005</v>
          </cell>
          <cell r="D68" t="str">
            <v>ДЮСШ Карагай</v>
          </cell>
          <cell r="E68" t="str">
            <v>3км</v>
          </cell>
          <cell r="F68">
            <v>2.37847222222222E-2</v>
          </cell>
          <cell r="G68" t="str">
            <v>Пономарева Т.В.</v>
          </cell>
        </row>
        <row r="69">
          <cell r="A69">
            <v>138</v>
          </cell>
          <cell r="B69" t="str">
            <v>Чугайнова Татьяна</v>
          </cell>
          <cell r="C69">
            <v>1985</v>
          </cell>
          <cell r="D69" t="str">
            <v>Кочево</v>
          </cell>
          <cell r="E69" t="str">
            <v>3км</v>
          </cell>
          <cell r="F69">
            <v>2.39583333333333E-2</v>
          </cell>
          <cell r="G69">
            <v>0</v>
          </cell>
        </row>
        <row r="70">
          <cell r="A70">
            <v>139</v>
          </cell>
          <cell r="B70" t="str">
            <v>Сизова Алена</v>
          </cell>
          <cell r="C70">
            <v>1997</v>
          </cell>
          <cell r="D70" t="str">
            <v>Кочево</v>
          </cell>
          <cell r="E70" t="str">
            <v>3 км</v>
          </cell>
          <cell r="F70">
            <v>2.41319444444444E-2</v>
          </cell>
          <cell r="G70">
            <v>0</v>
          </cell>
        </row>
        <row r="71">
          <cell r="A71">
            <v>140</v>
          </cell>
          <cell r="B71" t="str">
            <v>Надымов Роман</v>
          </cell>
          <cell r="C71">
            <v>2011</v>
          </cell>
          <cell r="D71" t="str">
            <v>ДЮСШ Кудымкар</v>
          </cell>
          <cell r="E71" t="str">
            <v>3 км</v>
          </cell>
          <cell r="F71">
            <v>2.43055555555555E-2</v>
          </cell>
          <cell r="G71">
            <v>0</v>
          </cell>
        </row>
        <row r="72">
          <cell r="A72">
            <v>141</v>
          </cell>
          <cell r="B72" t="e">
            <v>#N/A</v>
          </cell>
          <cell r="C72" t="e">
            <v>#N/A</v>
          </cell>
          <cell r="D72" t="e">
            <v>#N/A</v>
          </cell>
          <cell r="E72" t="e">
            <v>#N/A</v>
          </cell>
          <cell r="F72">
            <v>2.8388888888888899</v>
          </cell>
          <cell r="G72" t="e">
            <v>#N/A</v>
          </cell>
        </row>
        <row r="73">
          <cell r="B73" t="e">
            <v>#N/A</v>
          </cell>
          <cell r="C73" t="e">
            <v>#N/A</v>
          </cell>
          <cell r="D73" t="e">
            <v>#N/A</v>
          </cell>
          <cell r="E73" t="e">
            <v>#N/A</v>
          </cell>
          <cell r="F73">
            <v>2.88055555555556</v>
          </cell>
          <cell r="G73" t="e">
            <v>#N/A</v>
          </cell>
        </row>
        <row r="74">
          <cell r="B74" t="e">
            <v>#N/A</v>
          </cell>
          <cell r="C74" t="e">
            <v>#N/A</v>
          </cell>
          <cell r="D74" t="e">
            <v>#N/A</v>
          </cell>
          <cell r="E74" t="e">
            <v>#N/A</v>
          </cell>
          <cell r="F74">
            <v>2.9222222222222198</v>
          </cell>
          <cell r="G74" t="e">
            <v>#N/A</v>
          </cell>
        </row>
        <row r="75">
          <cell r="B75" t="e">
            <v>#N/A</v>
          </cell>
          <cell r="C75" t="e">
            <v>#N/A</v>
          </cell>
          <cell r="D75" t="e">
            <v>#N/A</v>
          </cell>
          <cell r="E75" t="e">
            <v>#N/A</v>
          </cell>
          <cell r="F75">
            <v>2.9638888888888899</v>
          </cell>
          <cell r="G75" t="e">
            <v>#N/A</v>
          </cell>
        </row>
        <row r="76">
          <cell r="B76" t="e">
            <v>#N/A</v>
          </cell>
          <cell r="C76" t="e">
            <v>#N/A</v>
          </cell>
          <cell r="D76" t="e">
            <v>#N/A</v>
          </cell>
          <cell r="E76" t="e">
            <v>#N/A</v>
          </cell>
          <cell r="F76">
            <v>3.00555555555556</v>
          </cell>
          <cell r="G76" t="e">
            <v>#N/A</v>
          </cell>
        </row>
        <row r="77">
          <cell r="B77" t="e">
            <v>#N/A</v>
          </cell>
          <cell r="C77" t="e">
            <v>#N/A</v>
          </cell>
          <cell r="D77" t="e">
            <v>#N/A</v>
          </cell>
          <cell r="E77" t="e">
            <v>#N/A</v>
          </cell>
          <cell r="F77">
            <v>3.0472222222222198</v>
          </cell>
          <cell r="G77" t="e">
            <v>#N/A</v>
          </cell>
        </row>
        <row r="78"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>
            <v>3.0888888888888899</v>
          </cell>
          <cell r="G78" t="e">
            <v>#N/A</v>
          </cell>
        </row>
        <row r="79">
          <cell r="B79" t="e">
            <v>#N/A</v>
          </cell>
          <cell r="C79" t="e">
            <v>#N/A</v>
          </cell>
          <cell r="D79" t="e">
            <v>#N/A</v>
          </cell>
          <cell r="E79" t="e">
            <v>#N/A</v>
          </cell>
          <cell r="F79">
            <v>3.13055555555556</v>
          </cell>
          <cell r="G79" t="e">
            <v>#N/A</v>
          </cell>
        </row>
        <row r="80"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>
            <v>3.1722222222222198</v>
          </cell>
          <cell r="G80" t="e">
            <v>#N/A</v>
          </cell>
        </row>
        <row r="81"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>
            <v>3.2138888888888899</v>
          </cell>
          <cell r="G81" t="e">
            <v>#N/A</v>
          </cell>
        </row>
        <row r="82">
          <cell r="B82" t="e">
            <v>#N/A</v>
          </cell>
          <cell r="C82" t="e">
            <v>#N/A</v>
          </cell>
          <cell r="D82" t="e">
            <v>#N/A</v>
          </cell>
          <cell r="E82" t="e">
            <v>#N/A</v>
          </cell>
          <cell r="F82">
            <v>3.25555555555556</v>
          </cell>
          <cell r="G82" t="e">
            <v>#N/A</v>
          </cell>
        </row>
        <row r="83">
          <cell r="B83" t="e">
            <v>#N/A</v>
          </cell>
          <cell r="C83" t="e">
            <v>#N/A</v>
          </cell>
          <cell r="D83" t="e">
            <v>#N/A</v>
          </cell>
          <cell r="E83" t="e">
            <v>#N/A</v>
          </cell>
          <cell r="F83">
            <v>3.2972222222222198</v>
          </cell>
          <cell r="G83" t="e">
            <v>#N/A</v>
          </cell>
        </row>
        <row r="84">
          <cell r="B84" t="e">
            <v>#N/A</v>
          </cell>
          <cell r="C84" t="e">
            <v>#N/A</v>
          </cell>
          <cell r="D84" t="e">
            <v>#N/A</v>
          </cell>
          <cell r="E84" t="e">
            <v>#N/A</v>
          </cell>
          <cell r="F84">
            <v>3.3388888888888899</v>
          </cell>
          <cell r="G84" t="e">
            <v>#N/A</v>
          </cell>
        </row>
        <row r="85">
          <cell r="B85" t="e">
            <v>#N/A</v>
          </cell>
          <cell r="C85" t="e">
            <v>#N/A</v>
          </cell>
          <cell r="D85" t="e">
            <v>#N/A</v>
          </cell>
          <cell r="E85" t="e">
            <v>#N/A</v>
          </cell>
          <cell r="F85">
            <v>3.38055555555556</v>
          </cell>
          <cell r="G85" t="e">
            <v>#N/A</v>
          </cell>
        </row>
        <row r="86">
          <cell r="B86" t="e">
            <v>#N/A</v>
          </cell>
          <cell r="C86" t="e">
            <v>#N/A</v>
          </cell>
          <cell r="D86" t="e">
            <v>#N/A</v>
          </cell>
          <cell r="E86" t="e">
            <v>#N/A</v>
          </cell>
          <cell r="F86">
            <v>3.4222222222222198</v>
          </cell>
          <cell r="G86" t="e">
            <v>#N/A</v>
          </cell>
        </row>
        <row r="87"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>
            <v>3.4638888888888899</v>
          </cell>
          <cell r="G87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</sheetData>
      <sheetData sheetId="2" refreshError="1">
        <row r="4">
          <cell r="A4">
            <v>1</v>
          </cell>
          <cell r="B4" t="str">
            <v>Балуев Семион</v>
          </cell>
          <cell r="C4">
            <v>2014</v>
          </cell>
          <cell r="D4" t="str">
            <v>ДЮСШ Верещагино</v>
          </cell>
          <cell r="E4" t="str">
            <v>1 км</v>
          </cell>
          <cell r="F4">
            <v>1.7361111111111112E-4</v>
          </cell>
          <cell r="G4" t="str">
            <v>Томилов В.П.</v>
          </cell>
        </row>
        <row r="5">
          <cell r="A5">
            <v>2</v>
          </cell>
          <cell r="B5" t="str">
            <v>Белавин Андрей</v>
          </cell>
          <cell r="C5">
            <v>2015</v>
          </cell>
          <cell r="D5" t="str">
            <v>ДЮСШ-Кудымкар</v>
          </cell>
          <cell r="E5" t="str">
            <v>1 км</v>
          </cell>
          <cell r="F5">
            <v>3.4722222222222224E-4</v>
          </cell>
          <cell r="G5" t="str">
            <v>Казаринов А. Л.</v>
          </cell>
        </row>
        <row r="6">
          <cell r="A6">
            <v>3</v>
          </cell>
          <cell r="B6" t="str">
            <v>Минин Иван</v>
          </cell>
          <cell r="C6">
            <v>2014</v>
          </cell>
          <cell r="D6" t="str">
            <v>Кочево</v>
          </cell>
          <cell r="E6" t="str">
            <v>1 км</v>
          </cell>
          <cell r="F6">
            <v>5.2083333333333333E-4</v>
          </cell>
          <cell r="G6" t="str">
            <v>Зотев А.А.</v>
          </cell>
        </row>
        <row r="7">
          <cell r="A7">
            <v>4</v>
          </cell>
          <cell r="B7" t="str">
            <v>Бросенко Захар</v>
          </cell>
          <cell r="C7">
            <v>2014</v>
          </cell>
          <cell r="D7" t="str">
            <v>Кочево</v>
          </cell>
          <cell r="E7" t="str">
            <v>1км</v>
          </cell>
          <cell r="F7">
            <v>6.9444444444444404E-4</v>
          </cell>
          <cell r="G7" t="str">
            <v>Зотев А.А.</v>
          </cell>
        </row>
        <row r="8">
          <cell r="A8">
            <v>5</v>
          </cell>
          <cell r="B8" t="str">
            <v>Вавилин Денис</v>
          </cell>
          <cell r="C8">
            <v>2014</v>
          </cell>
          <cell r="D8" t="str">
            <v>Кочево</v>
          </cell>
          <cell r="E8" t="str">
            <v>1км</v>
          </cell>
          <cell r="F8">
            <v>8.6805555555555497E-4</v>
          </cell>
          <cell r="G8" t="str">
            <v>Зотев А.А.</v>
          </cell>
        </row>
        <row r="9">
          <cell r="A9">
            <v>6</v>
          </cell>
          <cell r="B9" t="str">
            <v>Гасанов Гурбан</v>
          </cell>
          <cell r="C9">
            <v>2014</v>
          </cell>
          <cell r="D9" t="str">
            <v>ДЮСШ-Кудымкар</v>
          </cell>
          <cell r="E9" t="str">
            <v>1 км</v>
          </cell>
          <cell r="F9">
            <v>1.0416666666666699E-3</v>
          </cell>
          <cell r="G9" t="str">
            <v>Попов С.А.</v>
          </cell>
        </row>
        <row r="10">
          <cell r="A10">
            <v>7</v>
          </cell>
          <cell r="B10" t="str">
            <v>Евдокимов Дмитрий</v>
          </cell>
          <cell r="C10">
            <v>2014</v>
          </cell>
          <cell r="D10" t="str">
            <v>Кочево</v>
          </cell>
          <cell r="E10" t="str">
            <v>1км</v>
          </cell>
          <cell r="F10">
            <v>1.21527777777778E-3</v>
          </cell>
          <cell r="G10" t="str">
            <v>Зотев А.А.</v>
          </cell>
        </row>
        <row r="11">
          <cell r="A11">
            <v>8</v>
          </cell>
          <cell r="B11" t="str">
            <v>Иртуганов Илья</v>
          </cell>
          <cell r="C11">
            <v>2014</v>
          </cell>
          <cell r="D11" t="str">
            <v>ДЮСШ Карагай</v>
          </cell>
          <cell r="E11" t="str">
            <v>1км</v>
          </cell>
          <cell r="F11">
            <v>1.38888888888889E-3</v>
          </cell>
          <cell r="G11" t="str">
            <v>Пономарева Т.В.</v>
          </cell>
        </row>
        <row r="12">
          <cell r="A12">
            <v>9</v>
          </cell>
          <cell r="B12" t="str">
            <v xml:space="preserve">Казанцев Павел </v>
          </cell>
          <cell r="C12">
            <v>2014</v>
          </cell>
          <cell r="D12" t="str">
            <v>ДЮСШ-Кудымкар</v>
          </cell>
          <cell r="E12" t="str">
            <v>1 км</v>
          </cell>
          <cell r="F12">
            <v>1.5625000000000001E-3</v>
          </cell>
          <cell r="G12" t="str">
            <v>Попов Т.А.</v>
          </cell>
        </row>
        <row r="13">
          <cell r="A13">
            <v>10</v>
          </cell>
          <cell r="B13" t="str">
            <v>Комаров Василий</v>
          </cell>
          <cell r="C13">
            <v>2015</v>
          </cell>
          <cell r="D13" t="str">
            <v xml:space="preserve">ДЮСШ Верещагино </v>
          </cell>
          <cell r="E13" t="str">
            <v>1 км.</v>
          </cell>
          <cell r="F13">
            <v>1.7361111111111099E-3</v>
          </cell>
          <cell r="G13" t="str">
            <v>Федоров О.В.</v>
          </cell>
        </row>
        <row r="14">
          <cell r="A14">
            <v>11</v>
          </cell>
          <cell r="B14" t="str">
            <v>Коньшин Руслан</v>
          </cell>
          <cell r="C14">
            <v>2014</v>
          </cell>
          <cell r="D14" t="str">
            <v>ДЮСШ-Белоево</v>
          </cell>
          <cell r="E14" t="str">
            <v>1км</v>
          </cell>
          <cell r="F14">
            <v>1.90972222222222E-3</v>
          </cell>
          <cell r="G14" t="str">
            <v>Старцев В.А.</v>
          </cell>
        </row>
        <row r="15">
          <cell r="A15">
            <v>12</v>
          </cell>
          <cell r="B15" t="str">
            <v>Коньшин Сергей</v>
          </cell>
          <cell r="C15">
            <v>2014</v>
          </cell>
          <cell r="D15" t="str">
            <v>ДЮСШ-Кудымкар</v>
          </cell>
          <cell r="E15" t="str">
            <v>1 км</v>
          </cell>
          <cell r="F15">
            <v>2.0833333333333298E-3</v>
          </cell>
          <cell r="G15" t="str">
            <v>Попов С.А.</v>
          </cell>
        </row>
        <row r="16">
          <cell r="A16">
            <v>13</v>
          </cell>
          <cell r="B16" t="str">
            <v>Кудымов Максим</v>
          </cell>
          <cell r="C16">
            <v>2014</v>
          </cell>
          <cell r="D16" t="str">
            <v>ДЮСШ-Белоево</v>
          </cell>
          <cell r="E16" t="str">
            <v>1км</v>
          </cell>
          <cell r="F16">
            <v>2.2569444444444399E-3</v>
          </cell>
          <cell r="G16" t="str">
            <v>Старцев В.А.</v>
          </cell>
        </row>
        <row r="17">
          <cell r="A17">
            <v>14</v>
          </cell>
          <cell r="B17" t="str">
            <v xml:space="preserve">Кухта Александр </v>
          </cell>
          <cell r="C17">
            <v>2014</v>
          </cell>
          <cell r="D17" t="str">
            <v>ДЮСШ-Кудымкар</v>
          </cell>
          <cell r="E17" t="str">
            <v>1 км</v>
          </cell>
          <cell r="F17">
            <v>2.43055555555555E-3</v>
          </cell>
          <cell r="G17" t="str">
            <v>Попов Т.А.</v>
          </cell>
        </row>
        <row r="18">
          <cell r="A18">
            <v>15</v>
          </cell>
          <cell r="B18" t="str">
            <v>Лесников Арсений</v>
          </cell>
          <cell r="C18">
            <v>2014</v>
          </cell>
          <cell r="D18" t="str">
            <v>Кочево</v>
          </cell>
          <cell r="E18" t="str">
            <v>1км</v>
          </cell>
          <cell r="F18">
            <v>2.60416666666667E-3</v>
          </cell>
          <cell r="G18" t="str">
            <v>Зотев А.А.</v>
          </cell>
        </row>
        <row r="19">
          <cell r="A19">
            <v>16</v>
          </cell>
          <cell r="B19" t="str">
            <v>Никитин Михаил</v>
          </cell>
          <cell r="C19">
            <v>2015</v>
          </cell>
          <cell r="D19" t="str">
            <v>ДЮСШ-Пешнигорт</v>
          </cell>
          <cell r="E19" t="str">
            <v>1 км</v>
          </cell>
          <cell r="F19">
            <v>2.7777777777777801E-3</v>
          </cell>
          <cell r="G19" t="str">
            <v>Денисов В.Д.</v>
          </cell>
        </row>
        <row r="20">
          <cell r="A20">
            <v>17</v>
          </cell>
          <cell r="B20" t="str">
            <v xml:space="preserve">Никулин Иван </v>
          </cell>
          <cell r="C20">
            <v>2015</v>
          </cell>
          <cell r="D20" t="str">
            <v>ДЮСШ-Кудымкар</v>
          </cell>
          <cell r="E20" t="str">
            <v>1 км</v>
          </cell>
          <cell r="F20">
            <v>2.9513888888888901E-3</v>
          </cell>
          <cell r="G20" t="str">
            <v>Попов Т.А.</v>
          </cell>
        </row>
        <row r="21">
          <cell r="A21">
            <v>18</v>
          </cell>
          <cell r="B21" t="str">
            <v>Носков Владимир</v>
          </cell>
          <cell r="C21">
            <v>2014</v>
          </cell>
          <cell r="D21" t="str">
            <v xml:space="preserve">ДЮСШ Верещагино </v>
          </cell>
          <cell r="E21" t="str">
            <v>1 км.</v>
          </cell>
          <cell r="F21">
            <v>3.1250000000000002E-3</v>
          </cell>
          <cell r="G21" t="str">
            <v>Федоров О.В.</v>
          </cell>
        </row>
        <row r="22">
          <cell r="A22">
            <v>19</v>
          </cell>
          <cell r="B22" t="str">
            <v>Зотев Захар</v>
          </cell>
          <cell r="C22">
            <v>2014</v>
          </cell>
          <cell r="D22" t="str">
            <v>Кочево</v>
          </cell>
          <cell r="E22" t="str">
            <v>1 км</v>
          </cell>
          <cell r="F22">
            <v>3.2986111111111098E-3</v>
          </cell>
          <cell r="G22" t="str">
            <v>Зотев А.А.</v>
          </cell>
        </row>
        <row r="23">
          <cell r="A23">
            <v>20</v>
          </cell>
          <cell r="B23" t="str">
            <v>Петерсон Владислав</v>
          </cell>
          <cell r="C23">
            <v>2015</v>
          </cell>
          <cell r="D23" t="str">
            <v>Кочево</v>
          </cell>
          <cell r="E23" t="str">
            <v>1 км</v>
          </cell>
          <cell r="F23">
            <v>3.4722222222222199E-3</v>
          </cell>
          <cell r="G23" t="str">
            <v>Зотев А.А.</v>
          </cell>
        </row>
        <row r="24">
          <cell r="A24">
            <v>21</v>
          </cell>
          <cell r="B24" t="str">
            <v>Подъянов Егор</v>
          </cell>
          <cell r="C24">
            <v>2014</v>
          </cell>
          <cell r="D24" t="str">
            <v>ДЮСШ-Кудымкар</v>
          </cell>
          <cell r="E24" t="str">
            <v>1 км</v>
          </cell>
          <cell r="F24">
            <v>3.6458333333333299E-3</v>
          </cell>
          <cell r="G24" t="str">
            <v>Попов С.А.</v>
          </cell>
        </row>
        <row r="25">
          <cell r="A25">
            <v>22</v>
          </cell>
          <cell r="B25" t="str">
            <v>Подьянов Владислав</v>
          </cell>
          <cell r="C25">
            <v>2014</v>
          </cell>
          <cell r="D25" t="str">
            <v>ДЮСШ-Белоево</v>
          </cell>
          <cell r="E25" t="str">
            <v>1км</v>
          </cell>
          <cell r="F25">
            <v>3.81944444444444E-3</v>
          </cell>
          <cell r="G25" t="str">
            <v>Старцев В.А.</v>
          </cell>
        </row>
        <row r="26">
          <cell r="A26">
            <v>23</v>
          </cell>
          <cell r="B26" t="str">
            <v>Политов Егор</v>
          </cell>
          <cell r="C26">
            <v>2014</v>
          </cell>
          <cell r="D26" t="str">
            <v xml:space="preserve">ДЮСШ Верещагино </v>
          </cell>
          <cell r="E26" t="str">
            <v>1 км.</v>
          </cell>
          <cell r="F26">
            <v>3.99305555555555E-3</v>
          </cell>
          <cell r="G26" t="str">
            <v>Федоров О.В.</v>
          </cell>
        </row>
        <row r="27">
          <cell r="A27">
            <v>24</v>
          </cell>
          <cell r="B27" t="str">
            <v>Сизов Артём</v>
          </cell>
          <cell r="C27">
            <v>2015</v>
          </cell>
          <cell r="D27" t="str">
            <v>Кочево</v>
          </cell>
          <cell r="E27" t="str">
            <v>1 км</v>
          </cell>
          <cell r="F27">
            <v>4.1666666666666701E-3</v>
          </cell>
          <cell r="G27" t="str">
            <v>Зотев А.А.</v>
          </cell>
        </row>
        <row r="28">
          <cell r="A28">
            <v>25</v>
          </cell>
          <cell r="B28" t="str">
            <v>Тотьмянин Владислав</v>
          </cell>
          <cell r="C28">
            <v>2014</v>
          </cell>
          <cell r="D28" t="str">
            <v>СШОР «Старт»</v>
          </cell>
          <cell r="E28" t="str">
            <v>1 км</v>
          </cell>
          <cell r="F28">
            <v>4.3402777777777797E-3</v>
          </cell>
          <cell r="G28" t="str">
            <v>Казаринов А. Л.</v>
          </cell>
        </row>
        <row r="29">
          <cell r="A29">
            <v>26</v>
          </cell>
          <cell r="B29" t="str">
            <v xml:space="preserve">Чакилев Глеб </v>
          </cell>
          <cell r="C29">
            <v>2014</v>
          </cell>
          <cell r="D29" t="str">
            <v>ДЮСШ-Кудымкар</v>
          </cell>
          <cell r="E29" t="str">
            <v>1 км</v>
          </cell>
          <cell r="F29">
            <v>4.5138888888888902E-3</v>
          </cell>
          <cell r="G29" t="str">
            <v>Попов Т.А.</v>
          </cell>
        </row>
        <row r="30">
          <cell r="A30">
            <v>27</v>
          </cell>
          <cell r="B30" t="str">
            <v>Щукин Станислав</v>
          </cell>
          <cell r="C30">
            <v>2014</v>
          </cell>
          <cell r="D30" t="str">
            <v>ДЮСШ-Белоево</v>
          </cell>
          <cell r="E30" t="str">
            <v>1км</v>
          </cell>
          <cell r="F30">
            <v>4.6874999999999998E-3</v>
          </cell>
          <cell r="G30" t="str">
            <v>Старцев В.А.</v>
          </cell>
        </row>
        <row r="31">
          <cell r="A31">
            <v>28</v>
          </cell>
          <cell r="B31" t="str">
            <v>Гасанов Аслан</v>
          </cell>
          <cell r="C31">
            <v>2017</v>
          </cell>
          <cell r="D31" t="str">
            <v>ДЮСШ-Кудымкар</v>
          </cell>
          <cell r="E31" t="str">
            <v>1 км</v>
          </cell>
          <cell r="F31">
            <v>4.8611111111111103E-3</v>
          </cell>
          <cell r="G31" t="str">
            <v>Попов С.А.</v>
          </cell>
        </row>
        <row r="32">
          <cell r="A32">
            <v>29</v>
          </cell>
          <cell r="B32" t="str">
            <v>Лупачев Костя</v>
          </cell>
          <cell r="C32">
            <v>2017</v>
          </cell>
          <cell r="D32" t="str">
            <v xml:space="preserve">ДЮСШ Верещагино </v>
          </cell>
          <cell r="E32" t="str">
            <v>1 км.</v>
          </cell>
          <cell r="F32">
            <v>5.0347222222222199E-3</v>
          </cell>
          <cell r="G32" t="str">
            <v>Федоров О.В.</v>
          </cell>
        </row>
        <row r="33">
          <cell r="A33">
            <v>30</v>
          </cell>
          <cell r="B33" t="str">
            <v>Горбунов Андрей</v>
          </cell>
          <cell r="C33">
            <v>2017</v>
          </cell>
          <cell r="D33" t="str">
            <v>ДЮСШ Карагай</v>
          </cell>
          <cell r="E33" t="str">
            <v>1км</v>
          </cell>
          <cell r="F33">
            <v>5.2083333333333296E-3</v>
          </cell>
          <cell r="G33" t="str">
            <v>Пономарева Т.В.</v>
          </cell>
        </row>
        <row r="34">
          <cell r="A34">
            <v>31</v>
          </cell>
          <cell r="B34" t="str">
            <v>Денисов Анатолий</v>
          </cell>
          <cell r="C34">
            <v>2017</v>
          </cell>
          <cell r="D34" t="str">
            <v>Кочево</v>
          </cell>
          <cell r="E34" t="str">
            <v>1км</v>
          </cell>
          <cell r="F34">
            <v>5.3819444444444401E-3</v>
          </cell>
          <cell r="G34" t="str">
            <v>Зотев А.А.</v>
          </cell>
        </row>
        <row r="35">
          <cell r="A35">
            <v>32</v>
          </cell>
          <cell r="B35" t="str">
            <v xml:space="preserve">Голев Кирилл </v>
          </cell>
          <cell r="C35">
            <v>2016</v>
          </cell>
          <cell r="D35" t="str">
            <v>ДЮСШ-Кудымкар</v>
          </cell>
          <cell r="E35" t="str">
            <v>1 км</v>
          </cell>
          <cell r="F35">
            <v>5.5555555555555497E-3</v>
          </cell>
          <cell r="G35" t="str">
            <v>Попов Т.А.</v>
          </cell>
        </row>
        <row r="36">
          <cell r="A36">
            <v>33</v>
          </cell>
          <cell r="B36" t="str">
            <v>Сабуров Кирилл</v>
          </cell>
          <cell r="C36">
            <v>2016</v>
          </cell>
          <cell r="D36" t="str">
            <v>ДЮСШ-Кудымкар</v>
          </cell>
          <cell r="E36" t="str">
            <v>1 км</v>
          </cell>
          <cell r="F36">
            <v>5.7291666666666697E-3</v>
          </cell>
          <cell r="G36" t="str">
            <v>Казаринов А. Л.</v>
          </cell>
        </row>
        <row r="37">
          <cell r="A37">
            <v>34</v>
          </cell>
          <cell r="B37" t="str">
            <v>Николев Богдан</v>
          </cell>
          <cell r="C37">
            <v>2016</v>
          </cell>
          <cell r="D37" t="str">
            <v>ДЮСШ-Кудымкар</v>
          </cell>
          <cell r="E37" t="str">
            <v>1 км</v>
          </cell>
          <cell r="F37">
            <v>5.9027777777777802E-3</v>
          </cell>
          <cell r="G37" t="str">
            <v>Казаринов А. Л.</v>
          </cell>
        </row>
        <row r="38">
          <cell r="A38">
            <v>35</v>
          </cell>
          <cell r="B38" t="str">
            <v>Сизов Эрнест</v>
          </cell>
          <cell r="C38">
            <v>2016</v>
          </cell>
          <cell r="D38" t="str">
            <v>Кочево</v>
          </cell>
          <cell r="E38" t="str">
            <v>1 км</v>
          </cell>
          <cell r="F38">
            <v>6.0763888888888899E-3</v>
          </cell>
          <cell r="G38" t="str">
            <v>Зотев А.А.</v>
          </cell>
        </row>
        <row r="39">
          <cell r="A39">
            <v>36</v>
          </cell>
          <cell r="B39" t="str">
            <v>Мальцев  Илья</v>
          </cell>
          <cell r="C39">
            <v>2016</v>
          </cell>
          <cell r="D39" t="str">
            <v xml:space="preserve">ДЮСШ Верещагино </v>
          </cell>
          <cell r="E39" t="str">
            <v>1 км.</v>
          </cell>
          <cell r="F39">
            <v>6.2500000000000003E-3</v>
          </cell>
          <cell r="G39" t="str">
            <v>Федоров О.В.</v>
          </cell>
        </row>
        <row r="40">
          <cell r="A40">
            <v>37</v>
          </cell>
          <cell r="B40" t="str">
            <v>Харин Евгений</v>
          </cell>
          <cell r="C40">
            <v>1975</v>
          </cell>
          <cell r="D40" t="str">
            <v>Ветераны-Кудымкар</v>
          </cell>
          <cell r="E40" t="str">
            <v>1 км</v>
          </cell>
          <cell r="F40">
            <v>6.42361111111111E-3</v>
          </cell>
          <cell r="G40">
            <v>0</v>
          </cell>
        </row>
        <row r="41">
          <cell r="A41">
            <v>38</v>
          </cell>
          <cell r="B41" t="str">
            <v>Минин Семен</v>
          </cell>
          <cell r="C41">
            <v>1967</v>
          </cell>
          <cell r="D41" t="str">
            <v>Кочево</v>
          </cell>
          <cell r="E41" t="str">
            <v>1 км</v>
          </cell>
          <cell r="F41">
            <v>6.5972222222222196E-3</v>
          </cell>
          <cell r="G41">
            <v>0</v>
          </cell>
        </row>
        <row r="42">
          <cell r="A42">
            <v>39</v>
          </cell>
          <cell r="B42" t="str">
            <v>Щукин Юрий</v>
          </cell>
          <cell r="C42">
            <v>1915</v>
          </cell>
          <cell r="D42" t="str">
            <v>Кува</v>
          </cell>
          <cell r="E42" t="str">
            <v>1 км</v>
          </cell>
          <cell r="F42">
            <v>6.7708333333333301E-3</v>
          </cell>
          <cell r="G42" t="str">
            <v>Отинов А.Д.</v>
          </cell>
        </row>
        <row r="43">
          <cell r="A43">
            <v>40</v>
          </cell>
          <cell r="B43" t="str">
            <v>Мехоношин Павел</v>
          </cell>
          <cell r="C43">
            <v>1963</v>
          </cell>
          <cell r="D43" t="str">
            <v>Ветераны-Кудымкар</v>
          </cell>
          <cell r="E43" t="str">
            <v>1 км</v>
          </cell>
          <cell r="F43">
            <v>6.9444444444444397E-3</v>
          </cell>
          <cell r="G43">
            <v>0</v>
          </cell>
        </row>
        <row r="44">
          <cell r="A44">
            <v>41</v>
          </cell>
          <cell r="B44" t="str">
            <v>Боталов Матвей</v>
          </cell>
          <cell r="C44">
            <v>2016</v>
          </cell>
          <cell r="D44" t="str">
            <v>Кува</v>
          </cell>
          <cell r="E44" t="str">
            <v>1 км</v>
          </cell>
          <cell r="F44">
            <v>7.1180555555555502E-3</v>
          </cell>
          <cell r="G44" t="str">
            <v>Отинов А.Д.</v>
          </cell>
        </row>
        <row r="45">
          <cell r="A45">
            <v>42</v>
          </cell>
          <cell r="B45" t="str">
            <v>Мехоношин Александр</v>
          </cell>
          <cell r="C45">
            <v>1961</v>
          </cell>
          <cell r="D45" t="str">
            <v>Ветераны-Кудымкар</v>
          </cell>
          <cell r="E45" t="str">
            <v>1 км</v>
          </cell>
          <cell r="F45">
            <v>7.2916666666666703E-3</v>
          </cell>
          <cell r="G45">
            <v>0</v>
          </cell>
        </row>
        <row r="46">
          <cell r="A46">
            <v>43</v>
          </cell>
          <cell r="B46" t="str">
            <v>Лесников Андрей</v>
          </cell>
          <cell r="C46">
            <v>1961</v>
          </cell>
          <cell r="D46" t="str">
            <v>Ветераны-Кудымкар</v>
          </cell>
          <cell r="E46" t="str">
            <v>1 км</v>
          </cell>
          <cell r="F46">
            <v>7.4652777777777799E-3</v>
          </cell>
          <cell r="G46">
            <v>0</v>
          </cell>
        </row>
        <row r="47">
          <cell r="A47">
            <v>44</v>
          </cell>
          <cell r="B47" t="str">
            <v>Полуянов Вячеслав</v>
          </cell>
          <cell r="C47">
            <v>1960</v>
          </cell>
          <cell r="D47" t="str">
            <v>Егорова</v>
          </cell>
          <cell r="E47" t="str">
            <v>1 км</v>
          </cell>
          <cell r="F47">
            <v>7.6388888888888904E-3</v>
          </cell>
          <cell r="G47">
            <v>0</v>
          </cell>
        </row>
        <row r="48">
          <cell r="A48">
            <v>45</v>
          </cell>
          <cell r="B48" t="str">
            <v>Минин Евгений</v>
          </cell>
          <cell r="C48">
            <v>1959</v>
          </cell>
          <cell r="D48" t="str">
            <v>Кочево</v>
          </cell>
          <cell r="E48" t="str">
            <v>1км</v>
          </cell>
          <cell r="F48">
            <v>7.8125E-3</v>
          </cell>
          <cell r="G48">
            <v>0</v>
          </cell>
        </row>
        <row r="49">
          <cell r="A49">
            <v>46</v>
          </cell>
          <cell r="B49" t="str">
            <v>Чугаев Матвей</v>
          </cell>
          <cell r="C49">
            <v>2016</v>
          </cell>
          <cell r="D49" t="str">
            <v>Кува</v>
          </cell>
          <cell r="E49" t="str">
            <v>1 км</v>
          </cell>
          <cell r="F49">
            <v>7.9861111111111105E-3</v>
          </cell>
          <cell r="G49" t="str">
            <v>Отинов А.Д.</v>
          </cell>
        </row>
        <row r="50">
          <cell r="A50">
            <v>47</v>
          </cell>
          <cell r="B50" t="str">
            <v>Денисов Владимир</v>
          </cell>
          <cell r="C50">
            <v>1948</v>
          </cell>
          <cell r="D50" t="str">
            <v>ДЮСШ-Пешнигорт</v>
          </cell>
          <cell r="E50" t="str">
            <v>1 км</v>
          </cell>
          <cell r="F50">
            <v>8.1597222222222193E-3</v>
          </cell>
          <cell r="G50">
            <v>0</v>
          </cell>
        </row>
        <row r="51">
          <cell r="A51">
            <v>48</v>
          </cell>
          <cell r="B51" t="str">
            <v>Боталов Валерий</v>
          </cell>
          <cell r="C51">
            <v>1947</v>
          </cell>
          <cell r="D51" t="str">
            <v>Юсьва</v>
          </cell>
          <cell r="E51" t="str">
            <v>1 км</v>
          </cell>
          <cell r="F51">
            <v>8.3333333333333297E-3</v>
          </cell>
          <cell r="G51">
            <v>0</v>
          </cell>
        </row>
        <row r="52">
          <cell r="A52">
            <v>75</v>
          </cell>
          <cell r="B52" t="str">
            <v>ШМЫРИН Захар</v>
          </cell>
          <cell r="C52">
            <v>2013</v>
          </cell>
          <cell r="D52" t="str">
            <v xml:space="preserve">ДЮСШ Верещагино </v>
          </cell>
          <cell r="E52" t="str">
            <v>3 км.</v>
          </cell>
          <cell r="F52">
            <v>1.3020833333333334E-2</v>
          </cell>
          <cell r="G52" t="str">
            <v>Федоров О.В.</v>
          </cell>
        </row>
        <row r="53">
          <cell r="A53">
            <v>76</v>
          </cell>
          <cell r="B53" t="str">
            <v>Хозяшев Матвей</v>
          </cell>
          <cell r="C53">
            <v>2012</v>
          </cell>
          <cell r="D53" t="str">
            <v>ДЮСШ-Пешнигорт</v>
          </cell>
          <cell r="E53" t="str">
            <v>3 км</v>
          </cell>
          <cell r="F53">
            <v>1.3194444444444444E-2</v>
          </cell>
          <cell r="G53" t="str">
            <v>Денисов В.Д.</v>
          </cell>
        </row>
        <row r="54">
          <cell r="A54">
            <v>77</v>
          </cell>
          <cell r="B54" t="str">
            <v>Фирсов Ярослав</v>
          </cell>
          <cell r="C54">
            <v>2013</v>
          </cell>
          <cell r="D54" t="str">
            <v>ДЮСШ-Пешнигорт</v>
          </cell>
          <cell r="E54" t="str">
            <v>3 км</v>
          </cell>
          <cell r="F54">
            <v>1.3368055555555557E-2</v>
          </cell>
          <cell r="G54" t="str">
            <v>Денисов В.Д.</v>
          </cell>
        </row>
        <row r="55">
          <cell r="A55">
            <v>78</v>
          </cell>
          <cell r="B55" t="str">
            <v>Фаттахов Алексей</v>
          </cell>
          <cell r="C55">
            <v>2012</v>
          </cell>
          <cell r="D55" t="str">
            <v>ДЮСШ Карагай</v>
          </cell>
          <cell r="E55" t="str">
            <v>3км</v>
          </cell>
          <cell r="F55">
            <v>1.35416666666667E-2</v>
          </cell>
          <cell r="G55" t="str">
            <v>Пономарева Т.В.</v>
          </cell>
        </row>
        <row r="56">
          <cell r="A56">
            <v>79</v>
          </cell>
          <cell r="B56" t="str">
            <v xml:space="preserve">Суранов Михаил </v>
          </cell>
          <cell r="C56">
            <v>2013</v>
          </cell>
          <cell r="D56" t="str">
            <v>ДЮСШ-Кудымкар</v>
          </cell>
          <cell r="E56" t="str">
            <v>3 км</v>
          </cell>
          <cell r="F56">
            <v>1.37152777777778E-2</v>
          </cell>
          <cell r="G56" t="str">
            <v>Попов Т.А.</v>
          </cell>
        </row>
        <row r="57">
          <cell r="A57">
            <v>80</v>
          </cell>
          <cell r="B57" t="str">
            <v xml:space="preserve">Стамиков Тимур </v>
          </cell>
          <cell r="C57">
            <v>2012</v>
          </cell>
          <cell r="D57" t="str">
            <v>ДЮСШ Карагай</v>
          </cell>
          <cell r="E57" t="str">
            <v>3км</v>
          </cell>
          <cell r="F57">
            <v>1.38888888888889E-2</v>
          </cell>
          <cell r="G57" t="str">
            <v>Пономарева Т.В.</v>
          </cell>
        </row>
        <row r="58">
          <cell r="A58">
            <v>81</v>
          </cell>
          <cell r="B58" t="str">
            <v xml:space="preserve">Радостев Денис </v>
          </cell>
          <cell r="C58">
            <v>2013</v>
          </cell>
          <cell r="D58" t="str">
            <v>ДЮСШ-Кудымкар</v>
          </cell>
          <cell r="E58" t="str">
            <v>3 км</v>
          </cell>
          <cell r="F58">
            <v>1.40625E-2</v>
          </cell>
          <cell r="G58" t="str">
            <v>Попов Т.А.</v>
          </cell>
        </row>
        <row r="59">
          <cell r="A59">
            <v>82</v>
          </cell>
          <cell r="B59" t="str">
            <v>Петрусев Семен</v>
          </cell>
          <cell r="C59">
            <v>2012</v>
          </cell>
          <cell r="D59" t="str">
            <v xml:space="preserve">ДЮСШ Верещагино </v>
          </cell>
          <cell r="E59" t="str">
            <v>3 км.</v>
          </cell>
          <cell r="F59">
            <v>1.42361111111111E-2</v>
          </cell>
          <cell r="G59" t="str">
            <v>Федоров О.В.</v>
          </cell>
        </row>
        <row r="60">
          <cell r="A60">
            <v>83</v>
          </cell>
          <cell r="B60" t="str">
            <v xml:space="preserve">Неволин Артем </v>
          </cell>
          <cell r="C60">
            <v>2013</v>
          </cell>
          <cell r="D60" t="str">
            <v>ДЮСШ Карагай</v>
          </cell>
          <cell r="E60" t="str">
            <v>3км</v>
          </cell>
          <cell r="F60">
            <v>1.4409722222222201E-2</v>
          </cell>
          <cell r="G60" t="str">
            <v>Пономарева Т.В.</v>
          </cell>
        </row>
        <row r="61">
          <cell r="A61">
            <v>84</v>
          </cell>
          <cell r="B61" t="str">
            <v>Леушканов Александр</v>
          </cell>
          <cell r="C61">
            <v>2012</v>
          </cell>
          <cell r="D61" t="str">
            <v>ДЮСШ Карагай</v>
          </cell>
          <cell r="E61" t="str">
            <v>3км</v>
          </cell>
          <cell r="F61">
            <v>1.4583333333333301E-2</v>
          </cell>
          <cell r="G61" t="str">
            <v>Романов С.С.</v>
          </cell>
        </row>
        <row r="62">
          <cell r="A62">
            <v>85</v>
          </cell>
          <cell r="B62" t="str">
            <v>Кучевасов Виктор</v>
          </cell>
          <cell r="C62">
            <v>2013</v>
          </cell>
          <cell r="D62" t="str">
            <v>Кочево</v>
          </cell>
          <cell r="E62" t="str">
            <v>3 км</v>
          </cell>
          <cell r="F62">
            <v>1.4756944444444401E-2</v>
          </cell>
          <cell r="G62" t="str">
            <v>Зотев А.А.</v>
          </cell>
        </row>
        <row r="63">
          <cell r="A63">
            <v>86</v>
          </cell>
          <cell r="B63" t="str">
            <v xml:space="preserve">Корзун Дмитрий </v>
          </cell>
          <cell r="C63">
            <v>2013</v>
          </cell>
          <cell r="D63" t="str">
            <v>ДЮСШ-Кудымкар</v>
          </cell>
          <cell r="E63" t="str">
            <v>3 км</v>
          </cell>
          <cell r="F63">
            <v>1.49305555555556E-2</v>
          </cell>
          <cell r="G63" t="str">
            <v>Попов Т.А.</v>
          </cell>
        </row>
        <row r="64">
          <cell r="A64">
            <v>87</v>
          </cell>
          <cell r="B64" t="str">
            <v>Канюков Станислав</v>
          </cell>
          <cell r="C64">
            <v>2012</v>
          </cell>
          <cell r="D64" t="str">
            <v>ДЮСШ-Белоево</v>
          </cell>
          <cell r="E64" t="str">
            <v>3км</v>
          </cell>
          <cell r="F64">
            <v>1.51041666666667E-2</v>
          </cell>
          <cell r="G64" t="str">
            <v>Старцев В.А.</v>
          </cell>
        </row>
        <row r="65">
          <cell r="A65">
            <v>88</v>
          </cell>
          <cell r="B65" t="str">
            <v xml:space="preserve">Давыдов Лев </v>
          </cell>
          <cell r="C65">
            <v>2013</v>
          </cell>
          <cell r="D65" t="str">
            <v>ДЮСШ Карагай</v>
          </cell>
          <cell r="E65" t="str">
            <v>3км</v>
          </cell>
          <cell r="F65">
            <v>1.52777777777778E-2</v>
          </cell>
          <cell r="G65" t="str">
            <v>Пономарева Т.В.</v>
          </cell>
        </row>
        <row r="66">
          <cell r="A66">
            <v>89</v>
          </cell>
          <cell r="B66" t="str">
            <v>Гущин Роман</v>
          </cell>
          <cell r="C66">
            <v>2013</v>
          </cell>
          <cell r="D66" t="str">
            <v>СШОР «Старт»</v>
          </cell>
          <cell r="E66" t="str">
            <v>3 км</v>
          </cell>
          <cell r="F66">
            <v>1.54513888888889E-2</v>
          </cell>
          <cell r="G66" t="str">
            <v>Казаринов А. Л.</v>
          </cell>
        </row>
        <row r="67">
          <cell r="A67">
            <v>90</v>
          </cell>
          <cell r="B67" t="str">
            <v>Гачегов Тимофей</v>
          </cell>
          <cell r="C67">
            <v>2012</v>
          </cell>
          <cell r="D67" t="str">
            <v>Летающий лыжник</v>
          </cell>
          <cell r="E67" t="str">
            <v>3 км</v>
          </cell>
          <cell r="F67">
            <v>1.5625E-2</v>
          </cell>
          <cell r="G67" t="str">
            <v>Придчин А.С.</v>
          </cell>
        </row>
        <row r="68">
          <cell r="A68">
            <v>91</v>
          </cell>
          <cell r="B68" t="str">
            <v>Гасанов Худаверди</v>
          </cell>
          <cell r="C68">
            <v>2013</v>
          </cell>
          <cell r="D68" t="str">
            <v>ДЮСШ-Кудымкар</v>
          </cell>
          <cell r="E68" t="str">
            <v>3 км</v>
          </cell>
          <cell r="F68">
            <v>1.57986111111111E-2</v>
          </cell>
          <cell r="G68" t="str">
            <v>Попов С.А.</v>
          </cell>
        </row>
        <row r="69">
          <cell r="A69">
            <v>92</v>
          </cell>
          <cell r="B69" t="str">
            <v>Балуев  Артем</v>
          </cell>
          <cell r="C69">
            <v>2013</v>
          </cell>
          <cell r="D69" t="str">
            <v xml:space="preserve">ДЮСШ Верещагино </v>
          </cell>
          <cell r="E69" t="str">
            <v>3 км.</v>
          </cell>
          <cell r="F69">
            <v>1.59722222222222E-2</v>
          </cell>
          <cell r="G69" t="str">
            <v>Федоров О.В.</v>
          </cell>
        </row>
        <row r="70">
          <cell r="A70">
            <v>93</v>
          </cell>
          <cell r="B70" t="str">
            <v>Томилин Александр</v>
          </cell>
          <cell r="C70">
            <v>1980</v>
          </cell>
          <cell r="D70" t="str">
            <v>Ветераны-Кудымкар</v>
          </cell>
          <cell r="E70" t="str">
            <v>3 км</v>
          </cell>
          <cell r="F70">
            <v>1.61458333333333E-2</v>
          </cell>
          <cell r="G70">
            <v>0</v>
          </cell>
        </row>
        <row r="71">
          <cell r="A71">
            <v>94</v>
          </cell>
          <cell r="B71" t="str">
            <v xml:space="preserve">Отинов Сергей </v>
          </cell>
          <cell r="C71">
            <v>1975</v>
          </cell>
          <cell r="D71" t="str">
            <v>г.Кудымкар</v>
          </cell>
          <cell r="E71" t="str">
            <v>3 км</v>
          </cell>
          <cell r="F71">
            <v>1.63194444444444E-2</v>
          </cell>
          <cell r="G71">
            <v>0</v>
          </cell>
        </row>
        <row r="72">
          <cell r="A72">
            <v>95</v>
          </cell>
          <cell r="B72" t="str">
            <v>Сизов Сергей</v>
          </cell>
          <cell r="C72">
            <v>1968</v>
          </cell>
          <cell r="D72" t="str">
            <v>Кочево</v>
          </cell>
          <cell r="E72" t="str">
            <v>3км</v>
          </cell>
          <cell r="F72">
            <v>1.64930555555555E-2</v>
          </cell>
          <cell r="G72">
            <v>0</v>
          </cell>
        </row>
        <row r="73">
          <cell r="A73">
            <v>96</v>
          </cell>
          <cell r="B73" t="str">
            <v>Тютюных Андрей</v>
          </cell>
          <cell r="C73">
            <v>1971</v>
          </cell>
          <cell r="D73" t="str">
            <v>Ветераны-Кудымкар</v>
          </cell>
          <cell r="E73" t="str">
            <v>3 км</v>
          </cell>
          <cell r="F73">
            <v>1.6666666666666701E-2</v>
          </cell>
          <cell r="G73">
            <v>0</v>
          </cell>
        </row>
        <row r="74">
          <cell r="A74">
            <v>142</v>
          </cell>
          <cell r="B74" t="str">
            <v xml:space="preserve">Тетерлев Богдан </v>
          </cell>
          <cell r="C74">
            <v>2011</v>
          </cell>
          <cell r="D74" t="str">
            <v>ДЮСШ-Кудымкар</v>
          </cell>
          <cell r="E74" t="str">
            <v>6 км</v>
          </cell>
          <cell r="F74">
            <v>1.6840277777777801E-2</v>
          </cell>
          <cell r="G74" t="str">
            <v>Попов Т.А.</v>
          </cell>
        </row>
        <row r="75">
          <cell r="A75">
            <v>143</v>
          </cell>
          <cell r="B75" t="str">
            <v>Мехоношин Данила</v>
          </cell>
          <cell r="C75">
            <v>2011</v>
          </cell>
          <cell r="D75" t="str">
            <v>ДЮСШ-Пешнигорт</v>
          </cell>
          <cell r="E75" t="str">
            <v>6 км</v>
          </cell>
          <cell r="F75">
            <v>1.7013888888888901E-2</v>
          </cell>
          <cell r="G75" t="str">
            <v>Денисов В.Д.</v>
          </cell>
        </row>
        <row r="76">
          <cell r="A76">
            <v>144</v>
          </cell>
          <cell r="B76" t="e">
            <v>#N/A</v>
          </cell>
          <cell r="C76" t="e">
            <v>#N/A</v>
          </cell>
          <cell r="D76" t="e">
            <v>#N/A</v>
          </cell>
          <cell r="E76" t="e">
            <v>#N/A</v>
          </cell>
          <cell r="F76">
            <v>1.7187500000000001E-2</v>
          </cell>
          <cell r="G76" t="e">
            <v>#N/A</v>
          </cell>
        </row>
        <row r="77">
          <cell r="A77">
            <v>145</v>
          </cell>
          <cell r="B77" t="e">
            <v>#N/A</v>
          </cell>
          <cell r="C77" t="e">
            <v>#N/A</v>
          </cell>
          <cell r="D77" t="e">
            <v>#N/A</v>
          </cell>
          <cell r="E77" t="e">
            <v>#N/A</v>
          </cell>
          <cell r="F77">
            <v>1.7361111111111101E-2</v>
          </cell>
          <cell r="G77" t="e">
            <v>#N/A</v>
          </cell>
        </row>
        <row r="78">
          <cell r="A78">
            <v>146</v>
          </cell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>
            <v>1.7534722222222202E-2</v>
          </cell>
          <cell r="G78" t="e">
            <v>#N/A</v>
          </cell>
        </row>
        <row r="79">
          <cell r="A79">
            <v>147</v>
          </cell>
          <cell r="B79" t="e">
            <v>#N/A</v>
          </cell>
          <cell r="C79" t="e">
            <v>#N/A</v>
          </cell>
          <cell r="D79" t="e">
            <v>#N/A</v>
          </cell>
          <cell r="E79" t="e">
            <v>#N/A</v>
          </cell>
          <cell r="F79">
            <v>1.7708333333333302E-2</v>
          </cell>
          <cell r="G79" t="e">
            <v>#N/A</v>
          </cell>
        </row>
        <row r="80">
          <cell r="A80">
            <v>148</v>
          </cell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>
            <v>1.7881944444444402E-2</v>
          </cell>
          <cell r="G80" t="e">
            <v>#N/A</v>
          </cell>
        </row>
        <row r="81">
          <cell r="A81">
            <v>149</v>
          </cell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>
            <v>1.8055555555555498E-2</v>
          </cell>
          <cell r="G81" t="e">
            <v>#N/A</v>
          </cell>
        </row>
        <row r="82">
          <cell r="A82">
            <v>150</v>
          </cell>
          <cell r="B82" t="e">
            <v>#N/A</v>
          </cell>
          <cell r="C82" t="e">
            <v>#N/A</v>
          </cell>
          <cell r="D82" t="e">
            <v>#N/A</v>
          </cell>
          <cell r="E82" t="e">
            <v>#N/A</v>
          </cell>
          <cell r="F82">
            <v>1.8229166666666598E-2</v>
          </cell>
          <cell r="G82" t="e">
            <v>#N/A</v>
          </cell>
        </row>
        <row r="83">
          <cell r="A83">
            <v>150</v>
          </cell>
          <cell r="B83" t="e">
            <v>#N/A</v>
          </cell>
          <cell r="C83" t="e">
            <v>#N/A</v>
          </cell>
          <cell r="D83" t="e">
            <v>#N/A</v>
          </cell>
          <cell r="E83" t="e">
            <v>#N/A</v>
          </cell>
          <cell r="F83">
            <v>1.8402777777777699E-2</v>
          </cell>
          <cell r="G83" t="e">
            <v>#N/A</v>
          </cell>
        </row>
        <row r="84">
          <cell r="A84">
            <v>151</v>
          </cell>
          <cell r="B84" t="e">
            <v>#N/A</v>
          </cell>
          <cell r="C84" t="e">
            <v>#N/A</v>
          </cell>
          <cell r="D84" t="e">
            <v>#N/A</v>
          </cell>
          <cell r="E84" t="e">
            <v>#N/A</v>
          </cell>
          <cell r="F84">
            <v>1.8576388888888799E-2</v>
          </cell>
          <cell r="G84" t="e">
            <v>#N/A</v>
          </cell>
        </row>
        <row r="85">
          <cell r="A85">
            <v>152</v>
          </cell>
          <cell r="B85" t="e">
            <v>#N/A</v>
          </cell>
          <cell r="C85" t="e">
            <v>#N/A</v>
          </cell>
          <cell r="D85" t="e">
            <v>#N/A</v>
          </cell>
          <cell r="E85" t="e">
            <v>#N/A</v>
          </cell>
          <cell r="F85">
            <v>1.8749999999999899E-2</v>
          </cell>
          <cell r="G85" t="e">
            <v>#N/A</v>
          </cell>
        </row>
        <row r="86">
          <cell r="A86">
            <v>153</v>
          </cell>
          <cell r="B86" t="e">
            <v>#N/A</v>
          </cell>
          <cell r="C86" t="e">
            <v>#N/A</v>
          </cell>
          <cell r="D86" t="e">
            <v>#N/A</v>
          </cell>
          <cell r="E86" t="e">
            <v>#N/A</v>
          </cell>
          <cell r="F86">
            <v>1.8923611111110999E-2</v>
          </cell>
          <cell r="G86" t="e">
            <v>#N/A</v>
          </cell>
        </row>
        <row r="87">
          <cell r="A87">
            <v>154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>
            <v>1.9097222222222099E-2</v>
          </cell>
          <cell r="G87" t="e">
            <v>#N/A</v>
          </cell>
        </row>
        <row r="88">
          <cell r="A88">
            <v>155</v>
          </cell>
          <cell r="B88" t="e">
            <v>#N/A</v>
          </cell>
          <cell r="C88" t="e">
            <v>#N/A</v>
          </cell>
          <cell r="D88" t="e">
            <v>#N/A</v>
          </cell>
          <cell r="E88" t="e">
            <v>#N/A</v>
          </cell>
          <cell r="F88">
            <v>1.9270833333333199E-2</v>
          </cell>
          <cell r="G88" t="e">
            <v>#N/A</v>
          </cell>
        </row>
        <row r="89">
          <cell r="A89">
            <v>156</v>
          </cell>
          <cell r="B89" t="e">
            <v>#N/A</v>
          </cell>
          <cell r="C89" t="e">
            <v>#N/A</v>
          </cell>
          <cell r="D89" t="e">
            <v>#N/A</v>
          </cell>
          <cell r="E89" t="e">
            <v>#N/A</v>
          </cell>
          <cell r="F89">
            <v>1.9444444444444299E-2</v>
          </cell>
          <cell r="G89" t="e">
            <v>#N/A</v>
          </cell>
        </row>
        <row r="90">
          <cell r="A90">
            <v>157</v>
          </cell>
          <cell r="B90" t="e">
            <v>#N/A</v>
          </cell>
          <cell r="C90" t="e">
            <v>#N/A</v>
          </cell>
          <cell r="D90" t="e">
            <v>#N/A</v>
          </cell>
          <cell r="E90" t="e">
            <v>#N/A</v>
          </cell>
          <cell r="F90">
            <v>1.9618055555555399E-2</v>
          </cell>
          <cell r="G90" t="e">
            <v>#N/A</v>
          </cell>
        </row>
        <row r="91">
          <cell r="A91">
            <v>158</v>
          </cell>
          <cell r="B91" t="e">
            <v>#N/A</v>
          </cell>
          <cell r="C91" t="e">
            <v>#N/A</v>
          </cell>
          <cell r="D91" t="e">
            <v>#N/A</v>
          </cell>
          <cell r="E91" t="e">
            <v>#N/A</v>
          </cell>
          <cell r="F91">
            <v>1.9791666666666499E-2</v>
          </cell>
          <cell r="G91" t="e">
            <v>#N/A</v>
          </cell>
        </row>
        <row r="92">
          <cell r="A92">
            <v>159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>
            <v>1.9965277777777599E-2</v>
          </cell>
          <cell r="G92" t="e">
            <v>#N/A</v>
          </cell>
        </row>
        <row r="93">
          <cell r="A93">
            <v>160</v>
          </cell>
          <cell r="B93" t="e">
            <v>#N/A</v>
          </cell>
          <cell r="C93" t="e">
            <v>#N/A</v>
          </cell>
          <cell r="D93" t="e">
            <v>#N/A</v>
          </cell>
          <cell r="E93" t="e">
            <v>#N/A</v>
          </cell>
          <cell r="F93">
            <v>2.0138888888888699E-2</v>
          </cell>
          <cell r="G93" t="e">
            <v>#N/A</v>
          </cell>
        </row>
        <row r="94">
          <cell r="A94">
            <v>161</v>
          </cell>
          <cell r="B94" t="e">
            <v>#N/A</v>
          </cell>
          <cell r="C94" t="e">
            <v>#N/A</v>
          </cell>
          <cell r="D94" t="e">
            <v>#N/A</v>
          </cell>
          <cell r="E94" t="e">
            <v>#N/A</v>
          </cell>
          <cell r="F94">
            <v>2.0312499999999799E-2</v>
          </cell>
          <cell r="G94" t="e">
            <v>#N/A</v>
          </cell>
        </row>
        <row r="95">
          <cell r="A95">
            <v>162</v>
          </cell>
          <cell r="B95" t="e">
            <v>#N/A</v>
          </cell>
          <cell r="C95" t="e">
            <v>#N/A</v>
          </cell>
          <cell r="D95" t="e">
            <v>#N/A</v>
          </cell>
          <cell r="E95" t="e">
            <v>#N/A</v>
          </cell>
          <cell r="F95">
            <v>2.04861111111109E-2</v>
          </cell>
          <cell r="G95" t="e">
            <v>#N/A</v>
          </cell>
        </row>
        <row r="96">
          <cell r="A96">
            <v>163</v>
          </cell>
          <cell r="B96" t="e">
            <v>#N/A</v>
          </cell>
          <cell r="C96" t="e">
            <v>#N/A</v>
          </cell>
          <cell r="D96" t="e">
            <v>#N/A</v>
          </cell>
          <cell r="E96" t="e">
            <v>#N/A</v>
          </cell>
          <cell r="F96">
            <v>2.0659722222222E-2</v>
          </cell>
          <cell r="G96" t="e">
            <v>#N/A</v>
          </cell>
        </row>
        <row r="97">
          <cell r="A97">
            <v>164</v>
          </cell>
          <cell r="B97" t="e">
            <v>#N/A</v>
          </cell>
          <cell r="C97" t="e">
            <v>#N/A</v>
          </cell>
          <cell r="D97" t="e">
            <v>#N/A</v>
          </cell>
          <cell r="E97" t="e">
            <v>#N/A</v>
          </cell>
          <cell r="F97">
            <v>2.08333333333331E-2</v>
          </cell>
          <cell r="G97" t="e">
            <v>#N/A</v>
          </cell>
        </row>
        <row r="98">
          <cell r="A98">
            <v>165</v>
          </cell>
          <cell r="B98" t="e">
            <v>#N/A</v>
          </cell>
          <cell r="C98" t="e">
            <v>#N/A</v>
          </cell>
          <cell r="D98" t="e">
            <v>#N/A</v>
          </cell>
          <cell r="E98" t="e">
            <v>#N/A</v>
          </cell>
          <cell r="F98">
            <v>2.10069444444442E-2</v>
          </cell>
          <cell r="G98" t="e">
            <v>#N/A</v>
          </cell>
        </row>
        <row r="99">
          <cell r="A99">
            <v>166</v>
          </cell>
          <cell r="B99" t="e">
            <v>#N/A</v>
          </cell>
          <cell r="C99" t="e">
            <v>#N/A</v>
          </cell>
          <cell r="D99" t="e">
            <v>#N/A</v>
          </cell>
          <cell r="E99" t="e">
            <v>#N/A</v>
          </cell>
          <cell r="F99">
            <v>2.11805555555553E-2</v>
          </cell>
          <cell r="G99" t="e">
            <v>#N/A</v>
          </cell>
        </row>
        <row r="100">
          <cell r="A100">
            <v>167</v>
          </cell>
          <cell r="B100" t="e">
            <v>#N/A</v>
          </cell>
          <cell r="C100" t="e">
            <v>#N/A</v>
          </cell>
          <cell r="D100" t="e">
            <v>#N/A</v>
          </cell>
          <cell r="E100" t="e">
            <v>#N/A</v>
          </cell>
          <cell r="F100">
            <v>2.13541666666664E-2</v>
          </cell>
          <cell r="G100" t="e">
            <v>#N/A</v>
          </cell>
        </row>
        <row r="101">
          <cell r="A101">
            <v>168</v>
          </cell>
          <cell r="B101" t="e">
            <v>#N/A</v>
          </cell>
          <cell r="C101" t="e">
            <v>#N/A</v>
          </cell>
          <cell r="D101" t="e">
            <v>#N/A</v>
          </cell>
          <cell r="E101" t="e">
            <v>#N/A</v>
          </cell>
          <cell r="F101">
            <v>2.15277777777775E-2</v>
          </cell>
          <cell r="G101" t="e">
            <v>#N/A</v>
          </cell>
        </row>
        <row r="102">
          <cell r="A102">
            <v>169</v>
          </cell>
          <cell r="B102" t="e">
            <v>#N/A</v>
          </cell>
          <cell r="C102" t="e">
            <v>#N/A</v>
          </cell>
          <cell r="D102" t="e">
            <v>#N/A</v>
          </cell>
          <cell r="E102" t="e">
            <v>#N/A</v>
          </cell>
          <cell r="F102">
            <v>2.17013888888886E-2</v>
          </cell>
          <cell r="G102" t="e">
            <v>#N/A</v>
          </cell>
        </row>
        <row r="103">
          <cell r="A103">
            <v>170</v>
          </cell>
          <cell r="B103" t="e">
            <v>#N/A</v>
          </cell>
          <cell r="C103" t="e">
            <v>#N/A</v>
          </cell>
          <cell r="D103" t="e">
            <v>#N/A</v>
          </cell>
          <cell r="E103" t="e">
            <v>#N/A</v>
          </cell>
          <cell r="F103">
            <v>2.18749999999997E-2</v>
          </cell>
          <cell r="G103" t="e">
            <v>#N/A</v>
          </cell>
        </row>
        <row r="104">
          <cell r="A104">
            <v>171</v>
          </cell>
          <cell r="B104" t="e">
            <v>#N/A</v>
          </cell>
          <cell r="C104" t="e">
            <v>#N/A</v>
          </cell>
          <cell r="D104" t="e">
            <v>#N/A</v>
          </cell>
          <cell r="E104" t="e">
            <v>#N/A</v>
          </cell>
          <cell r="F104">
            <v>2.20486111111108E-2</v>
          </cell>
          <cell r="G104" t="e">
            <v>#N/A</v>
          </cell>
        </row>
        <row r="105">
          <cell r="A105">
            <v>172</v>
          </cell>
          <cell r="B105" t="e">
            <v>#N/A</v>
          </cell>
          <cell r="C105" t="e">
            <v>#N/A</v>
          </cell>
          <cell r="D105" t="e">
            <v>#N/A</v>
          </cell>
          <cell r="E105" t="e">
            <v>#N/A</v>
          </cell>
          <cell r="F105">
            <v>2.22222222222219E-2</v>
          </cell>
          <cell r="G105" t="e">
            <v>#N/A</v>
          </cell>
        </row>
        <row r="106">
          <cell r="A106">
            <v>173</v>
          </cell>
          <cell r="B106" t="e">
            <v>#N/A</v>
          </cell>
          <cell r="C106" t="e">
            <v>#N/A</v>
          </cell>
          <cell r="D106" t="e">
            <v>#N/A</v>
          </cell>
          <cell r="E106" t="e">
            <v>#N/A</v>
          </cell>
          <cell r="F106">
            <v>2.2395833333333E-2</v>
          </cell>
          <cell r="G106" t="e">
            <v>#N/A</v>
          </cell>
        </row>
        <row r="107">
          <cell r="A107">
            <v>174</v>
          </cell>
          <cell r="B107" t="e">
            <v>#N/A</v>
          </cell>
          <cell r="C107" t="e">
            <v>#N/A</v>
          </cell>
          <cell r="D107" t="e">
            <v>#N/A</v>
          </cell>
          <cell r="E107" t="e">
            <v>#N/A</v>
          </cell>
          <cell r="F107">
            <v>2.2569444444444101E-2</v>
          </cell>
          <cell r="G107" t="e">
            <v>#N/A</v>
          </cell>
        </row>
        <row r="108">
          <cell r="A108">
            <v>175</v>
          </cell>
          <cell r="B108" t="e">
            <v>#N/A</v>
          </cell>
          <cell r="C108" t="e">
            <v>#N/A</v>
          </cell>
          <cell r="D108" t="e">
            <v>#N/A</v>
          </cell>
          <cell r="E108" t="e">
            <v>#N/A</v>
          </cell>
          <cell r="F108">
            <v>2.2743055555555201E-2</v>
          </cell>
          <cell r="G108" t="e">
            <v>#N/A</v>
          </cell>
        </row>
        <row r="109">
          <cell r="A109">
            <v>176</v>
          </cell>
          <cell r="B109" t="e">
            <v>#N/A</v>
          </cell>
          <cell r="C109" t="e">
            <v>#N/A</v>
          </cell>
          <cell r="D109" t="e">
            <v>#N/A</v>
          </cell>
          <cell r="E109" t="e">
            <v>#N/A</v>
          </cell>
          <cell r="F109">
            <v>2.2916666666666301E-2</v>
          </cell>
          <cell r="G109" t="e">
            <v>#N/A</v>
          </cell>
        </row>
        <row r="110">
          <cell r="A110">
            <v>177</v>
          </cell>
          <cell r="B110" t="e">
            <v>#N/A</v>
          </cell>
          <cell r="C110" t="e">
            <v>#N/A</v>
          </cell>
          <cell r="D110" t="e">
            <v>#N/A</v>
          </cell>
          <cell r="E110" t="e">
            <v>#N/A</v>
          </cell>
          <cell r="F110">
            <v>2.3090277777777401E-2</v>
          </cell>
          <cell r="G110" t="e">
            <v>#N/A</v>
          </cell>
        </row>
        <row r="111">
          <cell r="A111">
            <v>178</v>
          </cell>
          <cell r="B111" t="e">
            <v>#N/A</v>
          </cell>
          <cell r="C111" t="e">
            <v>#N/A</v>
          </cell>
          <cell r="D111" t="e">
            <v>#N/A</v>
          </cell>
          <cell r="E111" t="e">
            <v>#N/A</v>
          </cell>
          <cell r="F111">
            <v>5.10069444444445</v>
          </cell>
          <cell r="G111" t="e">
            <v>#N/A</v>
          </cell>
        </row>
        <row r="112">
          <cell r="A112">
            <v>179</v>
          </cell>
          <cell r="B112" t="e">
            <v>#N/A</v>
          </cell>
          <cell r="C112" t="e">
            <v>#N/A</v>
          </cell>
          <cell r="D112" t="e">
            <v>#N/A</v>
          </cell>
          <cell r="E112" t="e">
            <v>#N/A</v>
          </cell>
          <cell r="F112">
            <v>5.1423611111111098</v>
          </cell>
          <cell r="G112" t="e">
            <v>#N/A</v>
          </cell>
        </row>
        <row r="113">
          <cell r="A113">
            <v>180</v>
          </cell>
          <cell r="B113" t="e">
            <v>#N/A</v>
          </cell>
          <cell r="C113" t="e">
            <v>#N/A</v>
          </cell>
          <cell r="D113" t="e">
            <v>#N/A</v>
          </cell>
          <cell r="E113" t="e">
            <v>#N/A</v>
          </cell>
          <cell r="F113">
            <v>5.1840277777777803</v>
          </cell>
          <cell r="G113" t="e">
            <v>#N/A</v>
          </cell>
        </row>
        <row r="114">
          <cell r="A114">
            <v>181</v>
          </cell>
          <cell r="B114" t="e">
            <v>#N/A</v>
          </cell>
          <cell r="C114" t="e">
            <v>#N/A</v>
          </cell>
          <cell r="D114" t="e">
            <v>#N/A</v>
          </cell>
          <cell r="E114" t="e">
            <v>#N/A</v>
          </cell>
          <cell r="F114">
            <v>5.22569444444445</v>
          </cell>
          <cell r="G114" t="e">
            <v>#N/A</v>
          </cell>
        </row>
        <row r="115">
          <cell r="A115">
            <v>182</v>
          </cell>
          <cell r="B115" t="e">
            <v>#N/A</v>
          </cell>
          <cell r="C115" t="e">
            <v>#N/A</v>
          </cell>
          <cell r="D115" t="e">
            <v>#N/A</v>
          </cell>
          <cell r="E115" t="e">
            <v>#N/A</v>
          </cell>
          <cell r="F115">
            <v>5.2673611111111098</v>
          </cell>
          <cell r="G115" t="e">
            <v>#N/A</v>
          </cell>
        </row>
        <row r="116">
          <cell r="A116">
            <v>183</v>
          </cell>
          <cell r="B116" t="e">
            <v>#N/A</v>
          </cell>
          <cell r="C116" t="e">
            <v>#N/A</v>
          </cell>
          <cell r="D116" t="e">
            <v>#N/A</v>
          </cell>
          <cell r="E116" t="e">
            <v>#N/A</v>
          </cell>
          <cell r="F116">
            <v>5.3090277777777803</v>
          </cell>
          <cell r="G116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 стартДевушки"/>
      <sheetName val="стартЮноши"/>
      <sheetName val="Дев 1 км"/>
      <sheetName val="дев 3 км"/>
      <sheetName val="Дев 5 км"/>
      <sheetName val="Мал.1 км"/>
      <sheetName val="Юн.3 км."/>
      <sheetName val="Юн.6 км"/>
      <sheetName val="муж 9 км"/>
      <sheetName val="муж.15 км"/>
      <sheetName val="Номера по ком."/>
      <sheetName val="Стартовый"/>
      <sheetName val="ИТОГОВЫЙ ПРОТОКОЛ"/>
      <sheetName val="ком2006 и м"/>
      <sheetName val="Запасной"/>
    </sheetNames>
    <sheetDataSet>
      <sheetData sheetId="0"/>
      <sheetData sheetId="1">
        <row r="4">
          <cell r="A4">
            <v>49</v>
          </cell>
          <cell r="B4" t="str">
            <v>Туктамышева Екатер</v>
          </cell>
          <cell r="C4">
            <v>2015</v>
          </cell>
          <cell r="D4" t="str">
            <v>ДЮСШ Карагай</v>
          </cell>
          <cell r="E4" t="str">
            <v>1км</v>
          </cell>
          <cell r="F4">
            <v>8.5069444444444437E-3</v>
          </cell>
          <cell r="G4" t="str">
            <v>Пономарева Т.В.</v>
          </cell>
        </row>
        <row r="5">
          <cell r="A5">
            <v>50</v>
          </cell>
          <cell r="B5" t="str">
            <v>Плотникова Анастасия</v>
          </cell>
          <cell r="C5">
            <v>2014</v>
          </cell>
          <cell r="D5" t="str">
            <v>ДЮСШ-Белоево</v>
          </cell>
          <cell r="E5" t="str">
            <v>1км</v>
          </cell>
          <cell r="F5">
            <v>8.6805555555555559E-3</v>
          </cell>
          <cell r="G5" t="str">
            <v>Старцев В.А.</v>
          </cell>
        </row>
        <row r="6">
          <cell r="A6">
            <v>51</v>
          </cell>
          <cell r="B6" t="str">
            <v>Мутовкина Карина</v>
          </cell>
          <cell r="C6">
            <v>2014</v>
          </cell>
          <cell r="D6" t="str">
            <v>ДЮСШ-Егорова</v>
          </cell>
          <cell r="E6" t="str">
            <v>1 км</v>
          </cell>
          <cell r="F6">
            <v>8.8541666666666664E-3</v>
          </cell>
          <cell r="G6" t="str">
            <v>Полуянов В.К.</v>
          </cell>
        </row>
        <row r="7">
          <cell r="A7">
            <v>52</v>
          </cell>
          <cell r="B7" t="str">
            <v>Минина София</v>
          </cell>
          <cell r="C7">
            <v>2014</v>
          </cell>
          <cell r="D7" t="str">
            <v>Кочево</v>
          </cell>
          <cell r="E7" t="str">
            <v>1км</v>
          </cell>
          <cell r="F7">
            <v>9.0277777777777804E-3</v>
          </cell>
          <cell r="G7" t="str">
            <v>Зотев А.А.</v>
          </cell>
        </row>
        <row r="8">
          <cell r="A8">
            <v>53</v>
          </cell>
          <cell r="B8" t="str">
            <v>Луцко Ольга</v>
          </cell>
          <cell r="C8">
            <v>2015</v>
          </cell>
          <cell r="D8" t="str">
            <v>ДЮСШ-Егорова</v>
          </cell>
          <cell r="E8" t="str">
            <v>1 км</v>
          </cell>
          <cell r="F8">
            <v>9.2013888888888892E-3</v>
          </cell>
          <cell r="G8" t="str">
            <v>Полуянов В.К.</v>
          </cell>
        </row>
        <row r="9">
          <cell r="A9">
            <v>54</v>
          </cell>
          <cell r="B9" t="str">
            <v>Лесникова Надежда</v>
          </cell>
          <cell r="C9">
            <v>2014</v>
          </cell>
          <cell r="D9" t="str">
            <v>ДЮСШ-Егорова</v>
          </cell>
          <cell r="E9" t="str">
            <v>1 км</v>
          </cell>
          <cell r="F9">
            <v>9.3749999999999997E-3</v>
          </cell>
          <cell r="G9" t="str">
            <v>Полуянов В.К.</v>
          </cell>
        </row>
        <row r="10">
          <cell r="A10">
            <v>55</v>
          </cell>
          <cell r="B10" t="str">
            <v>Красносельских Дарина</v>
          </cell>
          <cell r="C10">
            <v>2015</v>
          </cell>
          <cell r="D10" t="str">
            <v>ДЮСШ Верещагино</v>
          </cell>
          <cell r="E10" t="str">
            <v>1 км</v>
          </cell>
          <cell r="F10">
            <v>9.5486111111111101E-3</v>
          </cell>
          <cell r="G10" t="str">
            <v>Томилов В.П.</v>
          </cell>
        </row>
        <row r="11">
          <cell r="A11">
            <v>56</v>
          </cell>
          <cell r="B11" t="str">
            <v xml:space="preserve">Кирова Виолетта </v>
          </cell>
          <cell r="C11">
            <v>2015</v>
          </cell>
          <cell r="D11" t="str">
            <v>ДЮСШ Карагай</v>
          </cell>
          <cell r="E11" t="str">
            <v>1км</v>
          </cell>
          <cell r="F11">
            <v>9.7222222222222293E-3</v>
          </cell>
          <cell r="G11" t="str">
            <v>Пономарева Т.В.</v>
          </cell>
        </row>
        <row r="12">
          <cell r="A12">
            <v>57</v>
          </cell>
          <cell r="B12" t="str">
            <v>Воробьева Алена</v>
          </cell>
          <cell r="C12">
            <v>2014</v>
          </cell>
          <cell r="D12" t="str">
            <v>ДЮСШ Карагай</v>
          </cell>
          <cell r="E12" t="str">
            <v>1км</v>
          </cell>
          <cell r="F12">
            <v>9.8958333333333398E-3</v>
          </cell>
          <cell r="G12" t="str">
            <v>Пономарева Т.В.</v>
          </cell>
        </row>
        <row r="13">
          <cell r="A13">
            <v>58</v>
          </cell>
          <cell r="B13" t="str">
            <v>Афонова Элина</v>
          </cell>
          <cell r="C13">
            <v>2014</v>
          </cell>
          <cell r="D13" t="str">
            <v>ДЮСШ-Кудымкар</v>
          </cell>
          <cell r="E13" t="str">
            <v>1 км</v>
          </cell>
          <cell r="F13">
            <v>1.0069444444444501E-2</v>
          </cell>
          <cell r="G13" t="str">
            <v>Попов С.А.</v>
          </cell>
        </row>
        <row r="14">
          <cell r="A14">
            <v>59</v>
          </cell>
          <cell r="B14" t="str">
            <v xml:space="preserve">Белавина Ульяна </v>
          </cell>
          <cell r="C14">
            <v>2016</v>
          </cell>
          <cell r="D14" t="str">
            <v>ДЮСШ-Кудымкар</v>
          </cell>
          <cell r="E14" t="str">
            <v>1 км</v>
          </cell>
          <cell r="F14">
            <v>1.0243055555555601E-2</v>
          </cell>
          <cell r="G14" t="str">
            <v>Попов Т.А.</v>
          </cell>
        </row>
        <row r="15">
          <cell r="A15">
            <v>60</v>
          </cell>
          <cell r="B15" t="str">
            <v>Гаджарова Аят</v>
          </cell>
          <cell r="C15">
            <v>2016</v>
          </cell>
          <cell r="D15" t="str">
            <v xml:space="preserve">ДЮСШ Верещагино </v>
          </cell>
          <cell r="E15" t="str">
            <v>1 км.</v>
          </cell>
          <cell r="F15">
            <v>1.0416666666666701E-2</v>
          </cell>
          <cell r="G15" t="str">
            <v>Федоров О.В.</v>
          </cell>
        </row>
        <row r="16">
          <cell r="A16">
            <v>61</v>
          </cell>
          <cell r="B16" t="str">
            <v>Гордеева Вероника</v>
          </cell>
          <cell r="C16">
            <v>2016</v>
          </cell>
          <cell r="D16" t="str">
            <v xml:space="preserve">ДЮСШ Верещагино </v>
          </cell>
          <cell r="E16" t="str">
            <v>1 км.</v>
          </cell>
          <cell r="F16">
            <v>1.0590277777777799E-2</v>
          </cell>
          <cell r="G16" t="str">
            <v>Федоров О.В.</v>
          </cell>
        </row>
        <row r="17">
          <cell r="A17">
            <v>62</v>
          </cell>
          <cell r="B17" t="str">
            <v xml:space="preserve">Мальцева Дарья </v>
          </cell>
          <cell r="C17">
            <v>2016</v>
          </cell>
          <cell r="D17" t="str">
            <v>ДЮСШ-Кудымкар</v>
          </cell>
          <cell r="E17" t="str">
            <v>1 км</v>
          </cell>
          <cell r="F17">
            <v>1.0763888888888899E-2</v>
          </cell>
          <cell r="G17" t="str">
            <v>Попов Т.А.</v>
          </cell>
        </row>
        <row r="18">
          <cell r="A18">
            <v>63</v>
          </cell>
          <cell r="B18" t="str">
            <v xml:space="preserve">Никулина Мария </v>
          </cell>
          <cell r="C18">
            <v>2017</v>
          </cell>
          <cell r="D18" t="str">
            <v>ДЮСШ-Кудымкар</v>
          </cell>
          <cell r="E18" t="str">
            <v>1 км</v>
          </cell>
          <cell r="F18">
            <v>1.0937499999999999E-2</v>
          </cell>
          <cell r="G18" t="str">
            <v>Попов Т.А.</v>
          </cell>
        </row>
        <row r="19">
          <cell r="A19">
            <v>64</v>
          </cell>
          <cell r="B19" t="str">
            <v xml:space="preserve">Останина Анна </v>
          </cell>
          <cell r="C19">
            <v>2014</v>
          </cell>
          <cell r="D19" t="str">
            <v>ДЮСШ-Кудымкар</v>
          </cell>
          <cell r="E19" t="str">
            <v>1 км</v>
          </cell>
          <cell r="F19">
            <v>1.1111111111111099E-2</v>
          </cell>
          <cell r="G19" t="str">
            <v>Попов Т.А.</v>
          </cell>
        </row>
        <row r="20">
          <cell r="A20">
            <v>65</v>
          </cell>
          <cell r="B20" t="str">
            <v>Истомини Александр</v>
          </cell>
          <cell r="C20">
            <v>1958</v>
          </cell>
          <cell r="D20" t="str">
            <v>Юсьва</v>
          </cell>
          <cell r="E20" t="str">
            <v>1 км</v>
          </cell>
          <cell r="F20">
            <v>1.1284722222222199E-2</v>
          </cell>
          <cell r="G20">
            <v>0</v>
          </cell>
        </row>
        <row r="21">
          <cell r="A21">
            <v>66</v>
          </cell>
          <cell r="B21" t="str">
            <v>Соловьева Соня</v>
          </cell>
          <cell r="C21">
            <v>2016</v>
          </cell>
          <cell r="D21" t="str">
            <v xml:space="preserve">ДЮСШ Верещагино </v>
          </cell>
          <cell r="E21" t="str">
            <v>1 км.</v>
          </cell>
          <cell r="F21">
            <v>1.14583333333334E-2</v>
          </cell>
          <cell r="G21" t="str">
            <v>Федоров О.В.</v>
          </cell>
        </row>
        <row r="22">
          <cell r="A22">
            <v>67</v>
          </cell>
          <cell r="B22" t="str">
            <v>Шайдырова Фаина Влад.</v>
          </cell>
          <cell r="C22">
            <v>1964</v>
          </cell>
          <cell r="D22" t="str">
            <v>Совет ветаранов</v>
          </cell>
          <cell r="E22" t="str">
            <v>1 км</v>
          </cell>
          <cell r="F22">
            <v>1.16319444444445E-2</v>
          </cell>
          <cell r="G22">
            <v>0</v>
          </cell>
        </row>
        <row r="23">
          <cell r="A23">
            <v>68</v>
          </cell>
          <cell r="B23" t="str">
            <v>Яркова Раиса Григ.</v>
          </cell>
          <cell r="C23">
            <v>1958</v>
          </cell>
          <cell r="D23" t="str">
            <v>Совет ветаранов</v>
          </cell>
          <cell r="E23" t="str">
            <v>1 км</v>
          </cell>
          <cell r="F23">
            <v>1.18055555555556E-2</v>
          </cell>
          <cell r="G23">
            <v>0</v>
          </cell>
        </row>
        <row r="24">
          <cell r="A24">
            <v>69</v>
          </cell>
          <cell r="B24" t="str">
            <v>Журавлева Людмила Вас.</v>
          </cell>
          <cell r="C24">
            <v>1954</v>
          </cell>
          <cell r="D24" t="str">
            <v>Совет ветаранов</v>
          </cell>
          <cell r="E24" t="str">
            <v>1 км</v>
          </cell>
          <cell r="F24">
            <v>1.19791666666667E-2</v>
          </cell>
          <cell r="G24">
            <v>0</v>
          </cell>
        </row>
        <row r="25">
          <cell r="A25">
            <v>70</v>
          </cell>
          <cell r="B25" t="str">
            <v>Нешатаева Валентина Юл.</v>
          </cell>
          <cell r="C25">
            <v>1953</v>
          </cell>
          <cell r="D25" t="str">
            <v>Совет ветаранов</v>
          </cell>
          <cell r="E25" t="str">
            <v>1 км</v>
          </cell>
          <cell r="F25">
            <v>1.2152777777777801E-2</v>
          </cell>
          <cell r="G25">
            <v>0</v>
          </cell>
        </row>
        <row r="26">
          <cell r="A26">
            <v>71</v>
          </cell>
          <cell r="B26" t="str">
            <v>Нечаева Мария Анан.</v>
          </cell>
          <cell r="C26">
            <v>1952</v>
          </cell>
          <cell r="D26" t="str">
            <v>Совет ветаранов</v>
          </cell>
          <cell r="E26" t="str">
            <v>1 км</v>
          </cell>
          <cell r="F26">
            <v>1.2326388888888901E-2</v>
          </cell>
          <cell r="G26">
            <v>0</v>
          </cell>
        </row>
        <row r="27">
          <cell r="A27">
            <v>72</v>
          </cell>
          <cell r="B27" t="str">
            <v>Сизова Любовь</v>
          </cell>
          <cell r="C27">
            <v>1971</v>
          </cell>
          <cell r="D27" t="str">
            <v>Кочево</v>
          </cell>
          <cell r="E27" t="str">
            <v>1 км</v>
          </cell>
          <cell r="F27">
            <v>1.2500000000000001E-2</v>
          </cell>
          <cell r="G27">
            <v>0</v>
          </cell>
        </row>
        <row r="28">
          <cell r="A28">
            <v>97</v>
          </cell>
          <cell r="B28" t="str">
            <v>Политова Варвара</v>
          </cell>
          <cell r="C28">
            <v>2011</v>
          </cell>
          <cell r="D28" t="str">
            <v>ДЮСШ Верещагино</v>
          </cell>
          <cell r="E28" t="str">
            <v>3 км</v>
          </cell>
          <cell r="F28">
            <v>1.6840277777777777E-2</v>
          </cell>
          <cell r="G28" t="str">
            <v>Томилов В.П.</v>
          </cell>
        </row>
        <row r="29">
          <cell r="A29">
            <v>98</v>
          </cell>
          <cell r="B29" t="str">
            <v>Тотьмянина Дарина</v>
          </cell>
          <cell r="C29">
            <v>2011</v>
          </cell>
          <cell r="D29" t="str">
            <v>ДЮСШ-Кудымкар</v>
          </cell>
          <cell r="E29" t="str">
            <v>3 км</v>
          </cell>
          <cell r="F29">
            <v>1.7013888888888887E-2</v>
          </cell>
          <cell r="G29" t="str">
            <v>Попов С.А.</v>
          </cell>
        </row>
        <row r="30">
          <cell r="A30">
            <v>99</v>
          </cell>
          <cell r="B30" t="str">
            <v>Мальцева Екатерина</v>
          </cell>
          <cell r="C30">
            <v>2011</v>
          </cell>
          <cell r="D30" t="str">
            <v xml:space="preserve">ДЮСШ Верещагино </v>
          </cell>
          <cell r="E30" t="str">
            <v>3 км.</v>
          </cell>
          <cell r="F30">
            <v>1.7187499999999998E-2</v>
          </cell>
          <cell r="G30" t="str">
            <v>Федоров О.В.</v>
          </cell>
        </row>
        <row r="31">
          <cell r="A31">
            <v>100</v>
          </cell>
          <cell r="B31" t="str">
            <v>Вшивкова Мария</v>
          </cell>
          <cell r="C31">
            <v>2010</v>
          </cell>
          <cell r="D31" t="str">
            <v>ДЮСШ Верещагино</v>
          </cell>
          <cell r="E31" t="str">
            <v>3 км</v>
          </cell>
          <cell r="F31">
            <v>1.7361111111111101E-2</v>
          </cell>
          <cell r="G31" t="str">
            <v>Томилов В.П.</v>
          </cell>
        </row>
        <row r="32">
          <cell r="A32">
            <v>101</v>
          </cell>
          <cell r="B32" t="str">
            <v>Глухих Мария</v>
          </cell>
          <cell r="C32">
            <v>2010</v>
          </cell>
          <cell r="D32" t="str">
            <v>ДЮСШ-Пешнигорт</v>
          </cell>
          <cell r="E32" t="str">
            <v>3 км</v>
          </cell>
          <cell r="F32">
            <v>1.7534722222222202E-2</v>
          </cell>
          <cell r="G32" t="str">
            <v>Денисов В.Д.</v>
          </cell>
        </row>
        <row r="33">
          <cell r="A33">
            <v>102</v>
          </cell>
          <cell r="B33" t="str">
            <v xml:space="preserve">Никонова Анастасия </v>
          </cell>
          <cell r="C33">
            <v>2010</v>
          </cell>
          <cell r="D33" t="str">
            <v>КМУ</v>
          </cell>
          <cell r="E33" t="str">
            <v>3 км</v>
          </cell>
          <cell r="F33">
            <v>1.7708333333333302E-2</v>
          </cell>
          <cell r="G33" t="str">
            <v>Бражкина М.М.</v>
          </cell>
        </row>
        <row r="34">
          <cell r="A34">
            <v>103</v>
          </cell>
          <cell r="B34" t="str">
            <v>Плотников Давид</v>
          </cell>
          <cell r="C34">
            <v>2012</v>
          </cell>
          <cell r="D34" t="str">
            <v>Кува</v>
          </cell>
          <cell r="E34" t="str">
            <v>3 км</v>
          </cell>
          <cell r="F34">
            <v>1.7881944444444402E-2</v>
          </cell>
          <cell r="G34" t="str">
            <v>Отинов А.Д.</v>
          </cell>
        </row>
        <row r="35">
          <cell r="A35">
            <v>104</v>
          </cell>
          <cell r="B35" t="str">
            <v>Мехоношина Елизавета</v>
          </cell>
          <cell r="C35">
            <v>2010</v>
          </cell>
          <cell r="D35" t="str">
            <v>СШОР «Старт»</v>
          </cell>
          <cell r="E35" t="str">
            <v>3 км</v>
          </cell>
          <cell r="F35">
            <v>1.8055555555555498E-2</v>
          </cell>
          <cell r="G35" t="str">
            <v>Казаринов А. Л.</v>
          </cell>
        </row>
        <row r="36">
          <cell r="A36">
            <v>105</v>
          </cell>
          <cell r="B36" t="str">
            <v>Тудвасева Кристина</v>
          </cell>
          <cell r="C36">
            <v>2010</v>
          </cell>
          <cell r="D36" t="str">
            <v>ДЮСШ Карагай</v>
          </cell>
          <cell r="E36" t="str">
            <v>3км</v>
          </cell>
          <cell r="F36">
            <v>1.8229166666666699E-2</v>
          </cell>
          <cell r="G36" t="str">
            <v>Голев А.И.</v>
          </cell>
        </row>
        <row r="37">
          <cell r="A37">
            <v>106</v>
          </cell>
          <cell r="B37" t="str">
            <v>Щипицина София</v>
          </cell>
          <cell r="C37">
            <v>2012</v>
          </cell>
          <cell r="D37" t="str">
            <v>ДЮСШ Карагай</v>
          </cell>
          <cell r="E37" t="str">
            <v>3км</v>
          </cell>
          <cell r="F37">
            <v>1.8402777777777799E-2</v>
          </cell>
          <cell r="G37" t="str">
            <v>Пономарева Т.В.</v>
          </cell>
        </row>
        <row r="38">
          <cell r="A38">
            <v>107</v>
          </cell>
          <cell r="B38" t="str">
            <v>Чуприянова Злата</v>
          </cell>
          <cell r="C38">
            <v>2012</v>
          </cell>
          <cell r="D38" t="str">
            <v>ДЮСШ Карагай</v>
          </cell>
          <cell r="E38" t="str">
            <v>3км</v>
          </cell>
          <cell r="F38">
            <v>1.8576388888888899E-2</v>
          </cell>
          <cell r="G38" t="str">
            <v>Пономарева Т.В.</v>
          </cell>
        </row>
        <row r="39">
          <cell r="A39">
            <v>108</v>
          </cell>
          <cell r="B39" t="str">
            <v>Черткова Виктория</v>
          </cell>
          <cell r="C39">
            <v>2012</v>
          </cell>
          <cell r="D39" t="str">
            <v>Летающий лыжник</v>
          </cell>
          <cell r="E39" t="str">
            <v>3 км</v>
          </cell>
          <cell r="F39">
            <v>1.8749999999999999E-2</v>
          </cell>
          <cell r="G39" t="str">
            <v>Придчин А.С.</v>
          </cell>
        </row>
        <row r="40">
          <cell r="A40">
            <v>109</v>
          </cell>
          <cell r="B40" t="str">
            <v>Чернова Кристина</v>
          </cell>
          <cell r="C40">
            <v>2012</v>
          </cell>
          <cell r="D40" t="str">
            <v>ДЮСШ Карагай</v>
          </cell>
          <cell r="E40" t="str">
            <v>3км</v>
          </cell>
          <cell r="F40">
            <v>1.8923611111111099E-2</v>
          </cell>
          <cell r="G40" t="str">
            <v>Голев А.И.</v>
          </cell>
        </row>
        <row r="41">
          <cell r="A41">
            <v>110</v>
          </cell>
          <cell r="B41" t="str">
            <v>Туктамышева Татьяна</v>
          </cell>
          <cell r="C41">
            <v>2012</v>
          </cell>
          <cell r="D41" t="str">
            <v>ДЮСШ Карагай</v>
          </cell>
          <cell r="E41" t="str">
            <v>3км</v>
          </cell>
          <cell r="F41">
            <v>1.9097222222222199E-2</v>
          </cell>
          <cell r="G41" t="str">
            <v>Пономарева Т.В.</v>
          </cell>
        </row>
        <row r="42">
          <cell r="A42">
            <v>111</v>
          </cell>
          <cell r="B42" t="str">
            <v>Сабурова Яна</v>
          </cell>
          <cell r="C42">
            <v>2012</v>
          </cell>
          <cell r="D42" t="str">
            <v>ДЮСШ-Кудымкар</v>
          </cell>
          <cell r="E42" t="str">
            <v>3 км</v>
          </cell>
          <cell r="F42">
            <v>1.92708333333333E-2</v>
          </cell>
          <cell r="G42" t="str">
            <v>Казаринов А. Л.</v>
          </cell>
        </row>
        <row r="43">
          <cell r="A43">
            <v>112</v>
          </cell>
          <cell r="B43" t="str">
            <v>Рискова Елизавета</v>
          </cell>
          <cell r="C43">
            <v>2013</v>
          </cell>
          <cell r="D43" t="str">
            <v>ДЮСШ-Кудымкар</v>
          </cell>
          <cell r="E43" t="str">
            <v>3 км</v>
          </cell>
          <cell r="F43">
            <v>1.94444444444444E-2</v>
          </cell>
          <cell r="G43" t="str">
            <v>Попов Т.А.</v>
          </cell>
        </row>
        <row r="44">
          <cell r="A44">
            <v>113</v>
          </cell>
          <cell r="B44" t="str">
            <v>Рискова Елизавета</v>
          </cell>
          <cell r="C44">
            <v>2013</v>
          </cell>
          <cell r="D44" t="str">
            <v>СТАРТ г. Кудымкар</v>
          </cell>
          <cell r="E44" t="str">
            <v>3 км</v>
          </cell>
          <cell r="F44">
            <v>1.96180555555555E-2</v>
          </cell>
          <cell r="G44" t="str">
            <v>Мальцев Л.А.</v>
          </cell>
        </row>
        <row r="45">
          <cell r="A45">
            <v>114</v>
          </cell>
          <cell r="B45" t="str">
            <v xml:space="preserve">Радостева Алиса </v>
          </cell>
          <cell r="C45">
            <v>2013</v>
          </cell>
          <cell r="D45" t="str">
            <v>ДЮСШ-Кудымкар</v>
          </cell>
          <cell r="E45" t="str">
            <v>3 км</v>
          </cell>
          <cell r="F45">
            <v>1.97916666666667E-2</v>
          </cell>
          <cell r="G45" t="str">
            <v>Попов Т.А.</v>
          </cell>
        </row>
        <row r="46">
          <cell r="A46">
            <v>115</v>
          </cell>
          <cell r="B46" t="str">
            <v xml:space="preserve">Попова Юлия </v>
          </cell>
          <cell r="C46">
            <v>2012</v>
          </cell>
          <cell r="D46" t="str">
            <v>ДЮСШ-Кудымкар</v>
          </cell>
          <cell r="E46" t="str">
            <v>3 км</v>
          </cell>
          <cell r="F46">
            <v>1.9965277777777801E-2</v>
          </cell>
          <cell r="G46" t="str">
            <v>Попов Т.А.</v>
          </cell>
        </row>
        <row r="47">
          <cell r="A47">
            <v>116</v>
          </cell>
          <cell r="B47" t="str">
            <v>Никонова Таисья</v>
          </cell>
          <cell r="C47">
            <v>2013</v>
          </cell>
          <cell r="D47" t="str">
            <v xml:space="preserve">ДЮСШ Верещагино </v>
          </cell>
          <cell r="E47" t="str">
            <v>3 км.</v>
          </cell>
          <cell r="F47">
            <v>2.0138888888888901E-2</v>
          </cell>
          <cell r="G47" t="str">
            <v>Федоров О.В.</v>
          </cell>
        </row>
        <row r="48">
          <cell r="A48">
            <v>117</v>
          </cell>
          <cell r="B48" t="str">
            <v>Петров Леонид</v>
          </cell>
          <cell r="C48">
            <v>1968</v>
          </cell>
          <cell r="D48" t="str">
            <v>Ветераны-Кудымкар</v>
          </cell>
          <cell r="E48" t="str">
            <v>3 км</v>
          </cell>
          <cell r="F48">
            <v>2.0312500000000001E-2</v>
          </cell>
          <cell r="G48">
            <v>0</v>
          </cell>
        </row>
        <row r="49">
          <cell r="A49">
            <v>118</v>
          </cell>
          <cell r="B49" t="str">
            <v xml:space="preserve">Захарова Карина </v>
          </cell>
          <cell r="C49">
            <v>2008</v>
          </cell>
          <cell r="D49" t="str">
            <v>ДЮСШ-Кудымкар</v>
          </cell>
          <cell r="E49" t="str">
            <v>3 км</v>
          </cell>
          <cell r="F49">
            <v>2.0486111111111101E-2</v>
          </cell>
          <cell r="G49" t="str">
            <v>Попов Т.А.</v>
          </cell>
        </row>
        <row r="50">
          <cell r="A50">
            <v>119</v>
          </cell>
          <cell r="B50" t="str">
            <v>Гуляева Вероника</v>
          </cell>
          <cell r="C50">
            <v>2013</v>
          </cell>
          <cell r="D50" t="str">
            <v>ДЮСШ Карагай</v>
          </cell>
          <cell r="E50" t="str">
            <v>3км</v>
          </cell>
          <cell r="F50">
            <v>2.0659722222222201E-2</v>
          </cell>
          <cell r="G50" t="str">
            <v>Пономарева Т.В.</v>
          </cell>
        </row>
        <row r="51">
          <cell r="A51">
            <v>120</v>
          </cell>
          <cell r="B51" t="str">
            <v xml:space="preserve">Баяндина Анна </v>
          </cell>
          <cell r="C51">
            <v>2013</v>
          </cell>
          <cell r="D51" t="str">
            <v>ДЮСШ-Кудымкар</v>
          </cell>
          <cell r="E51" t="str">
            <v>3 км</v>
          </cell>
          <cell r="F51">
            <v>2.0833333333333301E-2</v>
          </cell>
          <cell r="G51" t="str">
            <v>Попов Т.А.</v>
          </cell>
        </row>
        <row r="52">
          <cell r="A52">
            <v>121</v>
          </cell>
          <cell r="B52" t="str">
            <v>Мехоношина Елизавета</v>
          </cell>
          <cell r="C52">
            <v>2009</v>
          </cell>
          <cell r="D52" t="str">
            <v>ДЮСШ-Пешнигорт</v>
          </cell>
          <cell r="E52" t="str">
            <v>3 км</v>
          </cell>
          <cell r="F52">
            <v>2.1006944444444401E-2</v>
          </cell>
          <cell r="G52" t="str">
            <v>Денисов В.Д.</v>
          </cell>
        </row>
        <row r="53">
          <cell r="A53">
            <v>122</v>
          </cell>
          <cell r="B53" t="str">
            <v xml:space="preserve">Фирсова Алена </v>
          </cell>
          <cell r="C53">
            <v>2009</v>
          </cell>
          <cell r="D53" t="str">
            <v>КМУ</v>
          </cell>
          <cell r="E53" t="str">
            <v>3 км</v>
          </cell>
          <cell r="F53">
            <v>2.1180555555555501E-2</v>
          </cell>
          <cell r="G53" t="str">
            <v>Бражкина М.М.</v>
          </cell>
        </row>
        <row r="54">
          <cell r="A54">
            <v>123</v>
          </cell>
          <cell r="B54" t="str">
            <v>Батина Анна</v>
          </cell>
          <cell r="C54">
            <v>2009</v>
          </cell>
          <cell r="D54" t="str">
            <v>КМУ</v>
          </cell>
          <cell r="E54" t="str">
            <v>3 км</v>
          </cell>
          <cell r="F54">
            <v>2.1354166666666601E-2</v>
          </cell>
          <cell r="G54" t="str">
            <v>Бражкина М.М.</v>
          </cell>
        </row>
        <row r="55">
          <cell r="A55">
            <v>124</v>
          </cell>
          <cell r="B55" t="str">
            <v>Ульяянов Матвей</v>
          </cell>
          <cell r="C55">
            <v>2012</v>
          </cell>
          <cell r="D55" t="str">
            <v>Кува</v>
          </cell>
          <cell r="E55" t="str">
            <v>3 км</v>
          </cell>
          <cell r="F55">
            <v>2.1527777777777798E-2</v>
          </cell>
          <cell r="G55" t="str">
            <v>Отинов А.Д.</v>
          </cell>
        </row>
        <row r="56">
          <cell r="A56">
            <v>125</v>
          </cell>
          <cell r="B56" t="str">
            <v>Парфилов Роман</v>
          </cell>
          <cell r="C56">
            <v>2013</v>
          </cell>
          <cell r="D56" t="str">
            <v>Кува</v>
          </cell>
          <cell r="E56" t="str">
            <v>3 км</v>
          </cell>
          <cell r="F56">
            <v>2.1701388888888899E-2</v>
          </cell>
          <cell r="G56" t="str">
            <v>Отинов А.Д.</v>
          </cell>
        </row>
        <row r="57">
          <cell r="A57">
            <v>126</v>
          </cell>
          <cell r="B57" t="str">
            <v>Маслова Эвелина</v>
          </cell>
          <cell r="C57">
            <v>2009</v>
          </cell>
          <cell r="D57" t="str">
            <v>ДЮСШ Карагай</v>
          </cell>
          <cell r="E57" t="str">
            <v>3км</v>
          </cell>
          <cell r="F57">
            <v>2.1874999999999999E-2</v>
          </cell>
          <cell r="G57" t="str">
            <v>Голев А.И.</v>
          </cell>
        </row>
        <row r="58">
          <cell r="A58">
            <v>127</v>
          </cell>
          <cell r="B58" t="str">
            <v xml:space="preserve">Вотинова Ульяна </v>
          </cell>
          <cell r="C58">
            <v>2009</v>
          </cell>
          <cell r="D58" t="str">
            <v>ДЮСШ Карагай</v>
          </cell>
          <cell r="E58" t="str">
            <v>3км</v>
          </cell>
          <cell r="F58">
            <v>2.2048611111111099E-2</v>
          </cell>
          <cell r="G58" t="str">
            <v>Голев А.И.</v>
          </cell>
        </row>
        <row r="59">
          <cell r="A59">
            <v>128</v>
          </cell>
          <cell r="B59" t="str">
            <v xml:space="preserve">Шестина Анастасия </v>
          </cell>
          <cell r="C59">
            <v>2008</v>
          </cell>
          <cell r="D59" t="str">
            <v>КМУ</v>
          </cell>
          <cell r="E59" t="str">
            <v>3 км</v>
          </cell>
          <cell r="F59">
            <v>2.2222222222222199E-2</v>
          </cell>
          <cell r="G59" t="str">
            <v>Бражкина М.М.</v>
          </cell>
        </row>
        <row r="60">
          <cell r="A60">
            <v>129</v>
          </cell>
          <cell r="B60" t="str">
            <v xml:space="preserve">Сидоренко Светлана </v>
          </cell>
          <cell r="C60">
            <v>2008</v>
          </cell>
          <cell r="D60" t="str">
            <v>КМУ</v>
          </cell>
          <cell r="E60" t="str">
            <v>3 км</v>
          </cell>
          <cell r="F60">
            <v>2.2395833333333299E-2</v>
          </cell>
          <cell r="G60" t="str">
            <v>Бражкина М.М.</v>
          </cell>
        </row>
        <row r="61">
          <cell r="A61">
            <v>130</v>
          </cell>
          <cell r="B61" t="str">
            <v>Бражкина Василиса</v>
          </cell>
          <cell r="C61">
            <v>2008</v>
          </cell>
          <cell r="D61" t="str">
            <v>ДЮСШ-Белоево</v>
          </cell>
          <cell r="E61" t="str">
            <v>3км</v>
          </cell>
          <cell r="F61">
            <v>2.2569444444444399E-2</v>
          </cell>
          <cell r="G61" t="str">
            <v>Старцев В.А.</v>
          </cell>
        </row>
        <row r="62">
          <cell r="A62">
            <v>131</v>
          </cell>
          <cell r="B62" t="str">
            <v xml:space="preserve">Мехоношина Карина </v>
          </cell>
          <cell r="C62">
            <v>2007</v>
          </cell>
          <cell r="D62" t="str">
            <v>КМУ</v>
          </cell>
          <cell r="E62" t="str">
            <v>3 км</v>
          </cell>
          <cell r="F62">
            <v>2.2743055555555499E-2</v>
          </cell>
          <cell r="G62" t="str">
            <v>Бражкина М.М.</v>
          </cell>
        </row>
        <row r="63">
          <cell r="A63">
            <v>132</v>
          </cell>
          <cell r="B63" t="str">
            <v xml:space="preserve">Крохалева Софья </v>
          </cell>
          <cell r="C63">
            <v>2007</v>
          </cell>
          <cell r="D63" t="str">
            <v>КМУ</v>
          </cell>
          <cell r="E63" t="str">
            <v>3 км</v>
          </cell>
          <cell r="F63">
            <v>2.2916666666666599E-2</v>
          </cell>
          <cell r="G63" t="str">
            <v>Бражкина М.М.</v>
          </cell>
        </row>
        <row r="64">
          <cell r="A64">
            <v>133</v>
          </cell>
          <cell r="B64" t="str">
            <v xml:space="preserve">Климова Татьяна </v>
          </cell>
          <cell r="C64">
            <v>2007</v>
          </cell>
          <cell r="D64" t="str">
            <v>КМУ</v>
          </cell>
          <cell r="E64" t="str">
            <v>3 км</v>
          </cell>
          <cell r="F64">
            <v>2.30902777777778E-2</v>
          </cell>
          <cell r="G64" t="str">
            <v>Бражкина М.М.</v>
          </cell>
        </row>
        <row r="65">
          <cell r="A65">
            <v>134</v>
          </cell>
          <cell r="B65" t="str">
            <v xml:space="preserve">Климова Диана </v>
          </cell>
          <cell r="C65">
            <v>2007</v>
          </cell>
          <cell r="D65" t="str">
            <v>КМУ</v>
          </cell>
          <cell r="E65" t="str">
            <v>3 км</v>
          </cell>
          <cell r="F65">
            <v>2.32638888888889E-2</v>
          </cell>
          <cell r="G65" t="str">
            <v>Бражкина М.М.</v>
          </cell>
        </row>
        <row r="66">
          <cell r="A66">
            <v>135</v>
          </cell>
          <cell r="B66" t="str">
            <v>Тылибцева Софья</v>
          </cell>
          <cell r="C66">
            <v>2007</v>
          </cell>
          <cell r="D66" t="str">
            <v>КМУ</v>
          </cell>
          <cell r="E66" t="str">
            <v>3 км</v>
          </cell>
          <cell r="F66">
            <v>2.34375E-2</v>
          </cell>
          <cell r="G66" t="str">
            <v>Бражкина М.М.</v>
          </cell>
        </row>
        <row r="67">
          <cell r="A67">
            <v>136</v>
          </cell>
          <cell r="B67" t="str">
            <v xml:space="preserve">Караваева Екатерина </v>
          </cell>
          <cell r="C67">
            <v>2005</v>
          </cell>
          <cell r="D67" t="str">
            <v>КЛТ</v>
          </cell>
          <cell r="E67" t="str">
            <v>3 км</v>
          </cell>
          <cell r="F67">
            <v>2.36111111111111E-2</v>
          </cell>
          <cell r="G67" t="str">
            <v>Зубов И.И.</v>
          </cell>
        </row>
        <row r="68">
          <cell r="A68">
            <v>137</v>
          </cell>
          <cell r="B68" t="str">
            <v>Пономарева Светлана</v>
          </cell>
          <cell r="C68">
            <v>2005</v>
          </cell>
          <cell r="D68" t="str">
            <v>ДЮСШ Карагай</v>
          </cell>
          <cell r="E68" t="str">
            <v>3км</v>
          </cell>
          <cell r="F68">
            <v>2.37847222222222E-2</v>
          </cell>
          <cell r="G68" t="str">
            <v>Пономарева Т.В.</v>
          </cell>
        </row>
        <row r="69">
          <cell r="A69">
            <v>138</v>
          </cell>
          <cell r="B69" t="str">
            <v>Чугаинова Татьяна</v>
          </cell>
          <cell r="C69">
            <v>1985</v>
          </cell>
          <cell r="D69" t="str">
            <v>Кочево</v>
          </cell>
          <cell r="E69" t="str">
            <v>3км</v>
          </cell>
          <cell r="F69">
            <v>2.39583333333333E-2</v>
          </cell>
          <cell r="G69">
            <v>0</v>
          </cell>
        </row>
        <row r="70">
          <cell r="A70">
            <v>139</v>
          </cell>
          <cell r="B70" t="str">
            <v>Сизова Алена</v>
          </cell>
          <cell r="C70">
            <v>1997</v>
          </cell>
          <cell r="D70" t="str">
            <v>Кочево</v>
          </cell>
          <cell r="E70" t="str">
            <v>3 км</v>
          </cell>
          <cell r="F70">
            <v>2.41319444444444E-2</v>
          </cell>
          <cell r="G70">
            <v>0</v>
          </cell>
        </row>
        <row r="71">
          <cell r="A71">
            <v>140</v>
          </cell>
          <cell r="B71" t="str">
            <v>Надымов Роман</v>
          </cell>
          <cell r="C71">
            <v>2011</v>
          </cell>
          <cell r="D71" t="str">
            <v>ДЮСШ Кудымкар</v>
          </cell>
          <cell r="E71" t="str">
            <v>3 км</v>
          </cell>
          <cell r="F71">
            <v>2.43055555555555E-2</v>
          </cell>
          <cell r="G71">
            <v>0</v>
          </cell>
        </row>
        <row r="72">
          <cell r="A72">
            <v>141</v>
          </cell>
          <cell r="B72" t="e">
            <v>#N/A</v>
          </cell>
          <cell r="C72" t="e">
            <v>#N/A</v>
          </cell>
          <cell r="D72" t="e">
            <v>#N/A</v>
          </cell>
          <cell r="E72" t="e">
            <v>#N/A</v>
          </cell>
          <cell r="F72">
            <v>2.8388888888888899</v>
          </cell>
          <cell r="G72" t="e">
            <v>#N/A</v>
          </cell>
        </row>
        <row r="73">
          <cell r="B73" t="e">
            <v>#N/A</v>
          </cell>
          <cell r="C73" t="e">
            <v>#N/A</v>
          </cell>
          <cell r="D73" t="e">
            <v>#N/A</v>
          </cell>
          <cell r="E73" t="e">
            <v>#N/A</v>
          </cell>
          <cell r="F73">
            <v>2.88055555555556</v>
          </cell>
          <cell r="G73" t="e">
            <v>#N/A</v>
          </cell>
        </row>
        <row r="74">
          <cell r="B74" t="e">
            <v>#N/A</v>
          </cell>
          <cell r="C74" t="e">
            <v>#N/A</v>
          </cell>
          <cell r="D74" t="e">
            <v>#N/A</v>
          </cell>
          <cell r="E74" t="e">
            <v>#N/A</v>
          </cell>
          <cell r="F74">
            <v>2.9222222222222198</v>
          </cell>
          <cell r="G74" t="e">
            <v>#N/A</v>
          </cell>
        </row>
        <row r="75">
          <cell r="B75" t="e">
            <v>#N/A</v>
          </cell>
          <cell r="C75" t="e">
            <v>#N/A</v>
          </cell>
          <cell r="D75" t="e">
            <v>#N/A</v>
          </cell>
          <cell r="E75" t="e">
            <v>#N/A</v>
          </cell>
          <cell r="F75">
            <v>2.9638888888888899</v>
          </cell>
          <cell r="G75" t="e">
            <v>#N/A</v>
          </cell>
        </row>
        <row r="76">
          <cell r="B76" t="e">
            <v>#N/A</v>
          </cell>
          <cell r="C76" t="e">
            <v>#N/A</v>
          </cell>
          <cell r="D76" t="e">
            <v>#N/A</v>
          </cell>
          <cell r="E76" t="e">
            <v>#N/A</v>
          </cell>
          <cell r="F76">
            <v>3.00555555555556</v>
          </cell>
          <cell r="G76" t="e">
            <v>#N/A</v>
          </cell>
        </row>
        <row r="77">
          <cell r="B77" t="e">
            <v>#N/A</v>
          </cell>
          <cell r="C77" t="e">
            <v>#N/A</v>
          </cell>
          <cell r="D77" t="e">
            <v>#N/A</v>
          </cell>
          <cell r="E77" t="e">
            <v>#N/A</v>
          </cell>
          <cell r="F77">
            <v>3.0472222222222198</v>
          </cell>
          <cell r="G77" t="e">
            <v>#N/A</v>
          </cell>
        </row>
        <row r="78"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>
            <v>3.0888888888888899</v>
          </cell>
          <cell r="G78" t="e">
            <v>#N/A</v>
          </cell>
        </row>
        <row r="79">
          <cell r="B79" t="e">
            <v>#N/A</v>
          </cell>
          <cell r="C79" t="e">
            <v>#N/A</v>
          </cell>
          <cell r="D79" t="e">
            <v>#N/A</v>
          </cell>
          <cell r="E79" t="e">
            <v>#N/A</v>
          </cell>
          <cell r="F79">
            <v>3.13055555555556</v>
          </cell>
          <cell r="G79" t="e">
            <v>#N/A</v>
          </cell>
        </row>
        <row r="80"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>
            <v>3.1722222222222198</v>
          </cell>
          <cell r="G80" t="e">
            <v>#N/A</v>
          </cell>
        </row>
        <row r="81"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>
            <v>3.2138888888888899</v>
          </cell>
          <cell r="G81" t="e">
            <v>#N/A</v>
          </cell>
        </row>
        <row r="82">
          <cell r="B82" t="e">
            <v>#N/A</v>
          </cell>
          <cell r="C82" t="e">
            <v>#N/A</v>
          </cell>
          <cell r="D82" t="e">
            <v>#N/A</v>
          </cell>
          <cell r="E82" t="e">
            <v>#N/A</v>
          </cell>
          <cell r="F82">
            <v>3.25555555555556</v>
          </cell>
          <cell r="G82" t="e">
            <v>#N/A</v>
          </cell>
        </row>
        <row r="83">
          <cell r="B83" t="e">
            <v>#N/A</v>
          </cell>
          <cell r="C83" t="e">
            <v>#N/A</v>
          </cell>
          <cell r="D83" t="e">
            <v>#N/A</v>
          </cell>
          <cell r="E83" t="e">
            <v>#N/A</v>
          </cell>
          <cell r="F83">
            <v>3.2972222222222198</v>
          </cell>
          <cell r="G83" t="e">
            <v>#N/A</v>
          </cell>
        </row>
        <row r="84">
          <cell r="B84" t="e">
            <v>#N/A</v>
          </cell>
          <cell r="C84" t="e">
            <v>#N/A</v>
          </cell>
          <cell r="D84" t="e">
            <v>#N/A</v>
          </cell>
          <cell r="E84" t="e">
            <v>#N/A</v>
          </cell>
          <cell r="F84">
            <v>3.3388888888888899</v>
          </cell>
          <cell r="G84" t="e">
            <v>#N/A</v>
          </cell>
        </row>
        <row r="85">
          <cell r="B85" t="e">
            <v>#N/A</v>
          </cell>
          <cell r="C85" t="e">
            <v>#N/A</v>
          </cell>
          <cell r="D85" t="e">
            <v>#N/A</v>
          </cell>
          <cell r="E85" t="e">
            <v>#N/A</v>
          </cell>
          <cell r="F85">
            <v>3.38055555555556</v>
          </cell>
          <cell r="G85" t="e">
            <v>#N/A</v>
          </cell>
        </row>
        <row r="86">
          <cell r="B86" t="e">
            <v>#N/A</v>
          </cell>
          <cell r="C86" t="e">
            <v>#N/A</v>
          </cell>
          <cell r="D86" t="e">
            <v>#N/A</v>
          </cell>
          <cell r="E86" t="e">
            <v>#N/A</v>
          </cell>
          <cell r="F86">
            <v>3.4222222222222198</v>
          </cell>
          <cell r="G86" t="e">
            <v>#N/A</v>
          </cell>
        </row>
        <row r="87"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>
            <v>3.4638888888888899</v>
          </cell>
          <cell r="G87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</sheetData>
      <sheetData sheetId="2">
        <row r="4">
          <cell r="A4">
            <v>1</v>
          </cell>
          <cell r="B4" t="str">
            <v>Балуев Семион</v>
          </cell>
          <cell r="C4">
            <v>2014</v>
          </cell>
          <cell r="D4" t="str">
            <v>ДЮСШ Верещагино</v>
          </cell>
          <cell r="E4" t="str">
            <v>1 км</v>
          </cell>
          <cell r="F4">
            <v>1.7361111111111112E-4</v>
          </cell>
          <cell r="G4" t="str">
            <v>Томилов В.П.</v>
          </cell>
        </row>
        <row r="5">
          <cell r="A5">
            <v>2</v>
          </cell>
          <cell r="B5" t="str">
            <v>Белавин Андрей</v>
          </cell>
          <cell r="C5">
            <v>2015</v>
          </cell>
          <cell r="D5" t="str">
            <v>ДЮСШ-Кудымкар</v>
          </cell>
          <cell r="E5" t="str">
            <v>1 км</v>
          </cell>
          <cell r="F5">
            <v>3.4722222222222224E-4</v>
          </cell>
          <cell r="G5" t="str">
            <v>Казаринов А. Л.</v>
          </cell>
        </row>
        <row r="6">
          <cell r="A6">
            <v>3</v>
          </cell>
          <cell r="B6" t="str">
            <v>Минин Иван</v>
          </cell>
          <cell r="C6">
            <v>2014</v>
          </cell>
          <cell r="D6" t="str">
            <v>Кочево</v>
          </cell>
          <cell r="E6" t="str">
            <v>1 км</v>
          </cell>
          <cell r="F6">
            <v>5.2083333333333333E-4</v>
          </cell>
          <cell r="G6" t="str">
            <v>Зотев А.А.</v>
          </cell>
        </row>
        <row r="7">
          <cell r="A7">
            <v>4</v>
          </cell>
          <cell r="B7" t="str">
            <v>Бросенко Захар</v>
          </cell>
          <cell r="C7">
            <v>2014</v>
          </cell>
          <cell r="D7" t="str">
            <v>Кочево</v>
          </cell>
          <cell r="E7" t="str">
            <v>1км</v>
          </cell>
          <cell r="F7">
            <v>6.9444444444444404E-4</v>
          </cell>
          <cell r="G7" t="str">
            <v>Зотев А.А.</v>
          </cell>
        </row>
        <row r="8">
          <cell r="A8">
            <v>5</v>
          </cell>
          <cell r="B8" t="str">
            <v>Вавилин Денис</v>
          </cell>
          <cell r="C8">
            <v>2014</v>
          </cell>
          <cell r="D8" t="str">
            <v>Кочево</v>
          </cell>
          <cell r="E8" t="str">
            <v>1км</v>
          </cell>
          <cell r="F8">
            <v>8.6805555555555497E-4</v>
          </cell>
          <cell r="G8" t="str">
            <v>Зотев А.А.</v>
          </cell>
        </row>
        <row r="9">
          <cell r="A9">
            <v>6</v>
          </cell>
          <cell r="B9" t="str">
            <v>Гасанов Гурбан</v>
          </cell>
          <cell r="C9">
            <v>2014</v>
          </cell>
          <cell r="D9" t="str">
            <v>ДЮСШ-Кудымкар</v>
          </cell>
          <cell r="E9" t="str">
            <v>1 км</v>
          </cell>
          <cell r="F9">
            <v>1.0416666666666699E-3</v>
          </cell>
          <cell r="G9" t="str">
            <v>Попов С.А.</v>
          </cell>
        </row>
        <row r="10">
          <cell r="A10">
            <v>7</v>
          </cell>
          <cell r="B10" t="str">
            <v>Евдокимов Дмитрий</v>
          </cell>
          <cell r="C10">
            <v>2014</v>
          </cell>
          <cell r="D10" t="str">
            <v>Кочево</v>
          </cell>
          <cell r="E10" t="str">
            <v>1км</v>
          </cell>
          <cell r="F10">
            <v>1.21527777777778E-3</v>
          </cell>
          <cell r="G10" t="str">
            <v>Зотев А.А.</v>
          </cell>
        </row>
        <row r="11">
          <cell r="A11">
            <v>8</v>
          </cell>
          <cell r="B11" t="str">
            <v>Иртуганов Илья</v>
          </cell>
          <cell r="C11">
            <v>2014</v>
          </cell>
          <cell r="D11" t="str">
            <v>ДЮСШ Карагай</v>
          </cell>
          <cell r="E11" t="str">
            <v>1км</v>
          </cell>
          <cell r="F11">
            <v>1.38888888888889E-3</v>
          </cell>
          <cell r="G11" t="str">
            <v>Пономарева Т.В.</v>
          </cell>
        </row>
        <row r="12">
          <cell r="A12">
            <v>9</v>
          </cell>
          <cell r="B12" t="str">
            <v xml:space="preserve">Казанцев Павел </v>
          </cell>
          <cell r="C12">
            <v>2014</v>
          </cell>
          <cell r="D12" t="str">
            <v>ДЮСШ-Кудымкар</v>
          </cell>
          <cell r="E12" t="str">
            <v>1 км</v>
          </cell>
          <cell r="F12">
            <v>1.5625000000000001E-3</v>
          </cell>
          <cell r="G12" t="str">
            <v>Попов Т.А.</v>
          </cell>
        </row>
        <row r="13">
          <cell r="A13">
            <v>10</v>
          </cell>
          <cell r="B13" t="str">
            <v>Комаров Василий</v>
          </cell>
          <cell r="C13">
            <v>2015</v>
          </cell>
          <cell r="D13" t="str">
            <v xml:space="preserve">ДЮСШ Верещагино </v>
          </cell>
          <cell r="E13" t="str">
            <v>1 км.</v>
          </cell>
          <cell r="F13">
            <v>1.7361111111111099E-3</v>
          </cell>
          <cell r="G13" t="str">
            <v>Федоров О.В.</v>
          </cell>
        </row>
        <row r="14">
          <cell r="A14">
            <v>11</v>
          </cell>
          <cell r="B14" t="str">
            <v>Коньшин Руслан</v>
          </cell>
          <cell r="C14">
            <v>2014</v>
          </cell>
          <cell r="D14" t="str">
            <v>ДЮСШ-Белоево</v>
          </cell>
          <cell r="E14" t="str">
            <v>1км</v>
          </cell>
          <cell r="F14">
            <v>1.90972222222222E-3</v>
          </cell>
          <cell r="G14" t="str">
            <v>Старцев В.А.</v>
          </cell>
        </row>
        <row r="15">
          <cell r="A15">
            <v>12</v>
          </cell>
          <cell r="B15" t="str">
            <v>Коньшин Сергей</v>
          </cell>
          <cell r="C15">
            <v>2014</v>
          </cell>
          <cell r="D15" t="str">
            <v>ДЮСШ-Кудымкар</v>
          </cell>
          <cell r="E15" t="str">
            <v>1 км</v>
          </cell>
          <cell r="F15">
            <v>2.0833333333333298E-3</v>
          </cell>
          <cell r="G15" t="str">
            <v>Попов С.А.</v>
          </cell>
        </row>
        <row r="16">
          <cell r="A16">
            <v>13</v>
          </cell>
          <cell r="B16" t="str">
            <v>Кудымов Максим</v>
          </cell>
          <cell r="C16">
            <v>2014</v>
          </cell>
          <cell r="D16" t="str">
            <v>ДЮСШ-Белоево</v>
          </cell>
          <cell r="E16" t="str">
            <v>1км</v>
          </cell>
          <cell r="F16">
            <v>2.2569444444444399E-3</v>
          </cell>
          <cell r="G16" t="str">
            <v>Старцев В.А.</v>
          </cell>
        </row>
        <row r="17">
          <cell r="A17">
            <v>14</v>
          </cell>
          <cell r="B17" t="str">
            <v xml:space="preserve">Кухта Александр </v>
          </cell>
          <cell r="C17">
            <v>2014</v>
          </cell>
          <cell r="D17" t="str">
            <v>ДЮСШ-Кудымкар</v>
          </cell>
          <cell r="E17" t="str">
            <v>1 км</v>
          </cell>
          <cell r="F17">
            <v>2.43055555555555E-3</v>
          </cell>
          <cell r="G17" t="str">
            <v>Попов Т.А.</v>
          </cell>
        </row>
        <row r="18">
          <cell r="A18">
            <v>15</v>
          </cell>
          <cell r="B18" t="str">
            <v>Лесников Арсений</v>
          </cell>
          <cell r="C18">
            <v>2014</v>
          </cell>
          <cell r="D18" t="str">
            <v>Кочево</v>
          </cell>
          <cell r="E18" t="str">
            <v>1км</v>
          </cell>
          <cell r="F18">
            <v>2.60416666666667E-3</v>
          </cell>
          <cell r="G18" t="str">
            <v>Зотев А.А.</v>
          </cell>
        </row>
        <row r="19">
          <cell r="A19">
            <v>16</v>
          </cell>
          <cell r="B19" t="str">
            <v>Никитин Михаил</v>
          </cell>
          <cell r="C19">
            <v>2015</v>
          </cell>
          <cell r="D19" t="str">
            <v>ДЮСШ-Пешнигорт</v>
          </cell>
          <cell r="E19" t="str">
            <v>1 км</v>
          </cell>
          <cell r="F19">
            <v>2.7777777777777801E-3</v>
          </cell>
          <cell r="G19" t="str">
            <v>Денисов В.Д.</v>
          </cell>
        </row>
        <row r="20">
          <cell r="A20">
            <v>17</v>
          </cell>
          <cell r="B20" t="str">
            <v xml:space="preserve">Никулин Иван </v>
          </cell>
          <cell r="C20">
            <v>2015</v>
          </cell>
          <cell r="D20" t="str">
            <v>ДЮСШ-Кудымкар</v>
          </cell>
          <cell r="E20" t="str">
            <v>1 км</v>
          </cell>
          <cell r="F20">
            <v>2.9513888888888901E-3</v>
          </cell>
          <cell r="G20" t="str">
            <v>Попов Т.А.</v>
          </cell>
        </row>
        <row r="21">
          <cell r="A21">
            <v>18</v>
          </cell>
          <cell r="B21" t="str">
            <v>Носков Владимир</v>
          </cell>
          <cell r="C21">
            <v>2014</v>
          </cell>
          <cell r="D21" t="str">
            <v xml:space="preserve">ДЮСШ Верещагино </v>
          </cell>
          <cell r="E21" t="str">
            <v>1 км.</v>
          </cell>
          <cell r="F21">
            <v>3.1250000000000002E-3</v>
          </cell>
          <cell r="G21" t="str">
            <v>Федоров О.В.</v>
          </cell>
        </row>
        <row r="22">
          <cell r="A22">
            <v>19</v>
          </cell>
          <cell r="B22" t="str">
            <v>Зотев Захар</v>
          </cell>
          <cell r="C22">
            <v>2014</v>
          </cell>
          <cell r="D22" t="str">
            <v>Кочево</v>
          </cell>
          <cell r="E22" t="str">
            <v>1 км</v>
          </cell>
          <cell r="F22">
            <v>3.2986111111111098E-3</v>
          </cell>
          <cell r="G22" t="str">
            <v>Зотев А.А.</v>
          </cell>
        </row>
        <row r="23">
          <cell r="A23">
            <v>20</v>
          </cell>
          <cell r="B23" t="str">
            <v>Петерсон Владислав</v>
          </cell>
          <cell r="C23">
            <v>2015</v>
          </cell>
          <cell r="D23" t="str">
            <v>Кочево</v>
          </cell>
          <cell r="E23" t="str">
            <v>1 км</v>
          </cell>
          <cell r="F23">
            <v>3.4722222222222199E-3</v>
          </cell>
          <cell r="G23" t="str">
            <v>Зотев А.А.</v>
          </cell>
        </row>
        <row r="24">
          <cell r="A24">
            <v>21</v>
          </cell>
          <cell r="B24" t="str">
            <v>Подъянов Егор</v>
          </cell>
          <cell r="C24">
            <v>2014</v>
          </cell>
          <cell r="D24" t="str">
            <v>ДЮСШ-Кудымкар</v>
          </cell>
          <cell r="E24" t="str">
            <v>1 км</v>
          </cell>
          <cell r="F24">
            <v>3.6458333333333299E-3</v>
          </cell>
          <cell r="G24" t="str">
            <v>Попов С.А.</v>
          </cell>
        </row>
        <row r="25">
          <cell r="A25">
            <v>22</v>
          </cell>
          <cell r="B25" t="str">
            <v>Подьянов Владислав</v>
          </cell>
          <cell r="C25">
            <v>2014</v>
          </cell>
          <cell r="D25" t="str">
            <v>ДЮСШ-Белоево</v>
          </cell>
          <cell r="E25" t="str">
            <v>1км</v>
          </cell>
          <cell r="F25">
            <v>3.81944444444444E-3</v>
          </cell>
          <cell r="G25" t="str">
            <v>Старцев В.А.</v>
          </cell>
        </row>
        <row r="26">
          <cell r="A26">
            <v>23</v>
          </cell>
          <cell r="B26" t="str">
            <v>Политов Егор</v>
          </cell>
          <cell r="C26">
            <v>2014</v>
          </cell>
          <cell r="D26" t="str">
            <v xml:space="preserve">ДЮСШ Верещагино </v>
          </cell>
          <cell r="E26" t="str">
            <v>1 км.</v>
          </cell>
          <cell r="F26">
            <v>3.99305555555555E-3</v>
          </cell>
          <cell r="G26" t="str">
            <v>Федоров О.В.</v>
          </cell>
        </row>
        <row r="27">
          <cell r="A27">
            <v>24</v>
          </cell>
          <cell r="B27" t="str">
            <v>Сизов Артём</v>
          </cell>
          <cell r="C27">
            <v>2015</v>
          </cell>
          <cell r="D27" t="str">
            <v>Кочево</v>
          </cell>
          <cell r="E27" t="str">
            <v>1 км</v>
          </cell>
          <cell r="F27">
            <v>4.1666666666666701E-3</v>
          </cell>
          <cell r="G27" t="str">
            <v>Зотев А.А.</v>
          </cell>
        </row>
        <row r="28">
          <cell r="A28">
            <v>25</v>
          </cell>
          <cell r="B28" t="str">
            <v>Тотьмянин Владислав</v>
          </cell>
          <cell r="C28">
            <v>2014</v>
          </cell>
          <cell r="D28" t="str">
            <v>СШОР «Старт»</v>
          </cell>
          <cell r="E28" t="str">
            <v>1 км</v>
          </cell>
          <cell r="F28">
            <v>4.3402777777777797E-3</v>
          </cell>
          <cell r="G28" t="str">
            <v>Казаринов А. Л.</v>
          </cell>
        </row>
        <row r="29">
          <cell r="A29">
            <v>26</v>
          </cell>
          <cell r="B29" t="str">
            <v xml:space="preserve">Чакилев Глеб </v>
          </cell>
          <cell r="C29">
            <v>2014</v>
          </cell>
          <cell r="D29" t="str">
            <v>ДЮСШ-Кудымкар</v>
          </cell>
          <cell r="E29" t="str">
            <v>1 км</v>
          </cell>
          <cell r="F29">
            <v>4.5138888888888902E-3</v>
          </cell>
          <cell r="G29" t="str">
            <v>Попов Т.А.</v>
          </cell>
        </row>
        <row r="30">
          <cell r="A30">
            <v>27</v>
          </cell>
          <cell r="B30" t="str">
            <v>Щукин Станислав</v>
          </cell>
          <cell r="C30">
            <v>2014</v>
          </cell>
          <cell r="D30" t="str">
            <v>ДЮСШ-Белоево</v>
          </cell>
          <cell r="E30" t="str">
            <v>1км</v>
          </cell>
          <cell r="F30">
            <v>4.6874999999999998E-3</v>
          </cell>
          <cell r="G30" t="str">
            <v>Старцев В.А.</v>
          </cell>
        </row>
        <row r="31">
          <cell r="A31">
            <v>28</v>
          </cell>
          <cell r="B31" t="str">
            <v>Гасанов Аслан</v>
          </cell>
          <cell r="C31">
            <v>2017</v>
          </cell>
          <cell r="D31" t="str">
            <v>ДЮСШ-Кудымкар</v>
          </cell>
          <cell r="E31" t="str">
            <v>1 км</v>
          </cell>
          <cell r="F31">
            <v>4.8611111111111103E-3</v>
          </cell>
          <cell r="G31" t="str">
            <v>Попов С.А.</v>
          </cell>
        </row>
        <row r="32">
          <cell r="A32">
            <v>29</v>
          </cell>
          <cell r="B32" t="str">
            <v>Лупачев Костя</v>
          </cell>
          <cell r="C32">
            <v>2017</v>
          </cell>
          <cell r="D32" t="str">
            <v xml:space="preserve">ДЮСШ Верещагино </v>
          </cell>
          <cell r="E32" t="str">
            <v>1 км.</v>
          </cell>
          <cell r="F32">
            <v>5.0347222222222199E-3</v>
          </cell>
          <cell r="G32" t="str">
            <v>Федоров О.В.</v>
          </cell>
        </row>
        <row r="33">
          <cell r="A33">
            <v>30</v>
          </cell>
          <cell r="B33" t="str">
            <v>Горбунов Андрей</v>
          </cell>
          <cell r="C33">
            <v>2017</v>
          </cell>
          <cell r="D33" t="str">
            <v>ДЮСШ Карагай</v>
          </cell>
          <cell r="E33" t="str">
            <v>1км</v>
          </cell>
          <cell r="F33">
            <v>5.2083333333333296E-3</v>
          </cell>
          <cell r="G33" t="str">
            <v>Пономарева Т.В.</v>
          </cell>
        </row>
        <row r="34">
          <cell r="A34">
            <v>31</v>
          </cell>
          <cell r="B34" t="str">
            <v>Денисов Анатолий</v>
          </cell>
          <cell r="C34">
            <v>2017</v>
          </cell>
          <cell r="D34" t="str">
            <v>Кочево</v>
          </cell>
          <cell r="E34" t="str">
            <v>1км</v>
          </cell>
          <cell r="F34">
            <v>5.3819444444444401E-3</v>
          </cell>
          <cell r="G34" t="str">
            <v>Зотев А.А.</v>
          </cell>
        </row>
        <row r="35">
          <cell r="A35">
            <v>32</v>
          </cell>
          <cell r="B35" t="str">
            <v xml:space="preserve">Голев Кирилл </v>
          </cell>
          <cell r="C35">
            <v>2016</v>
          </cell>
          <cell r="D35" t="str">
            <v>ДЮСШ-Кудымкар</v>
          </cell>
          <cell r="E35" t="str">
            <v>1 км</v>
          </cell>
          <cell r="F35">
            <v>5.5555555555555497E-3</v>
          </cell>
          <cell r="G35" t="str">
            <v>Попов Т.А.</v>
          </cell>
        </row>
        <row r="36">
          <cell r="A36">
            <v>33</v>
          </cell>
          <cell r="B36" t="str">
            <v>Сабуров Кирилл</v>
          </cell>
          <cell r="C36">
            <v>2016</v>
          </cell>
          <cell r="D36" t="str">
            <v>ДЮСШ-Кудымкар</v>
          </cell>
          <cell r="E36" t="str">
            <v>1 км</v>
          </cell>
          <cell r="F36">
            <v>5.7291666666666697E-3</v>
          </cell>
          <cell r="G36" t="str">
            <v>Казаринов А. Л.</v>
          </cell>
        </row>
        <row r="37">
          <cell r="A37">
            <v>34</v>
          </cell>
          <cell r="B37" t="str">
            <v>Николев Богдан</v>
          </cell>
          <cell r="C37">
            <v>2016</v>
          </cell>
          <cell r="D37" t="str">
            <v>ДЮСШ-Кудымкар</v>
          </cell>
          <cell r="E37" t="str">
            <v>1 км</v>
          </cell>
          <cell r="F37">
            <v>5.9027777777777802E-3</v>
          </cell>
          <cell r="G37" t="str">
            <v>Казаринов А. Л.</v>
          </cell>
        </row>
        <row r="38">
          <cell r="A38">
            <v>35</v>
          </cell>
          <cell r="B38" t="str">
            <v>Сизов Эрнест</v>
          </cell>
          <cell r="C38">
            <v>2016</v>
          </cell>
          <cell r="D38" t="str">
            <v>Кочево</v>
          </cell>
          <cell r="E38" t="str">
            <v>1 км</v>
          </cell>
          <cell r="F38">
            <v>6.0763888888888899E-3</v>
          </cell>
          <cell r="G38" t="str">
            <v>Зотев А.А.</v>
          </cell>
        </row>
        <row r="39">
          <cell r="A39">
            <v>36</v>
          </cell>
          <cell r="B39" t="str">
            <v>Мальцев  Илья</v>
          </cell>
          <cell r="C39">
            <v>2016</v>
          </cell>
          <cell r="D39" t="str">
            <v xml:space="preserve">ДЮСШ Верещагино </v>
          </cell>
          <cell r="E39" t="str">
            <v>1 км.</v>
          </cell>
          <cell r="F39">
            <v>6.2500000000000003E-3</v>
          </cell>
          <cell r="G39" t="str">
            <v>Федоров О.В.</v>
          </cell>
        </row>
        <row r="40">
          <cell r="A40">
            <v>37</v>
          </cell>
          <cell r="B40" t="str">
            <v>Харин Евгений</v>
          </cell>
          <cell r="C40">
            <v>1975</v>
          </cell>
          <cell r="D40" t="str">
            <v>Ветераны-Кудымкар</v>
          </cell>
          <cell r="E40" t="str">
            <v>1 км</v>
          </cell>
          <cell r="F40">
            <v>6.42361111111111E-3</v>
          </cell>
          <cell r="G40">
            <v>0</v>
          </cell>
        </row>
        <row r="41">
          <cell r="A41">
            <v>38</v>
          </cell>
          <cell r="B41" t="str">
            <v>Минин Семен</v>
          </cell>
          <cell r="C41">
            <v>1967</v>
          </cell>
          <cell r="D41" t="str">
            <v>Кочево</v>
          </cell>
          <cell r="E41" t="str">
            <v>1 км</v>
          </cell>
          <cell r="F41">
            <v>6.5972222222222196E-3</v>
          </cell>
          <cell r="G41">
            <v>0</v>
          </cell>
        </row>
        <row r="42">
          <cell r="A42">
            <v>39</v>
          </cell>
          <cell r="B42" t="str">
            <v>Щукин Юрий</v>
          </cell>
          <cell r="C42">
            <v>1915</v>
          </cell>
          <cell r="D42" t="str">
            <v>Кува</v>
          </cell>
          <cell r="E42" t="str">
            <v>1 км</v>
          </cell>
          <cell r="F42">
            <v>6.7708333333333301E-3</v>
          </cell>
          <cell r="G42" t="str">
            <v>Отинов А.Д.</v>
          </cell>
        </row>
        <row r="43">
          <cell r="A43">
            <v>40</v>
          </cell>
          <cell r="B43" t="str">
            <v>Мехоношин Павел</v>
          </cell>
          <cell r="C43">
            <v>1963</v>
          </cell>
          <cell r="D43" t="str">
            <v>Ветераны-Кудымкар</v>
          </cell>
          <cell r="E43" t="str">
            <v>1 км</v>
          </cell>
          <cell r="F43">
            <v>6.9444444444444397E-3</v>
          </cell>
          <cell r="G43">
            <v>0</v>
          </cell>
        </row>
        <row r="44">
          <cell r="A44">
            <v>41</v>
          </cell>
          <cell r="B44" t="str">
            <v>Боталов Матвей</v>
          </cell>
          <cell r="C44">
            <v>2016</v>
          </cell>
          <cell r="D44" t="str">
            <v>Кува</v>
          </cell>
          <cell r="E44" t="str">
            <v>1 км</v>
          </cell>
          <cell r="F44">
            <v>7.1180555555555502E-3</v>
          </cell>
          <cell r="G44" t="str">
            <v>Отинов А.Д.</v>
          </cell>
        </row>
        <row r="45">
          <cell r="A45">
            <v>42</v>
          </cell>
          <cell r="B45" t="str">
            <v>Мехоношин Александр</v>
          </cell>
          <cell r="C45">
            <v>1961</v>
          </cell>
          <cell r="D45" t="str">
            <v>Ветераны-Кудымкар</v>
          </cell>
          <cell r="E45" t="str">
            <v>1 км</v>
          </cell>
          <cell r="F45">
            <v>7.2916666666666703E-3</v>
          </cell>
          <cell r="G45">
            <v>0</v>
          </cell>
        </row>
        <row r="46">
          <cell r="A46">
            <v>43</v>
          </cell>
          <cell r="B46" t="str">
            <v>Лесников Андрей</v>
          </cell>
          <cell r="C46">
            <v>1961</v>
          </cell>
          <cell r="D46" t="str">
            <v>Ветераны-Кудымкар</v>
          </cell>
          <cell r="E46" t="str">
            <v>1 км</v>
          </cell>
          <cell r="F46">
            <v>7.4652777777777799E-3</v>
          </cell>
          <cell r="G46">
            <v>0</v>
          </cell>
        </row>
        <row r="47">
          <cell r="A47">
            <v>44</v>
          </cell>
          <cell r="B47" t="str">
            <v>Полуянов Вячеслав</v>
          </cell>
          <cell r="C47">
            <v>1960</v>
          </cell>
          <cell r="D47" t="str">
            <v>Егорова</v>
          </cell>
          <cell r="E47" t="str">
            <v>1 км</v>
          </cell>
          <cell r="F47">
            <v>7.6388888888888904E-3</v>
          </cell>
          <cell r="G47">
            <v>0</v>
          </cell>
        </row>
        <row r="48">
          <cell r="A48">
            <v>45</v>
          </cell>
          <cell r="B48" t="str">
            <v>Минин Евгений</v>
          </cell>
          <cell r="C48">
            <v>1959</v>
          </cell>
          <cell r="D48" t="str">
            <v>Кочево</v>
          </cell>
          <cell r="E48" t="str">
            <v>1км</v>
          </cell>
          <cell r="F48">
            <v>7.8125E-3</v>
          </cell>
          <cell r="G48">
            <v>0</v>
          </cell>
        </row>
        <row r="49">
          <cell r="A49">
            <v>46</v>
          </cell>
          <cell r="B49" t="str">
            <v>Чугаев Матвей</v>
          </cell>
          <cell r="C49">
            <v>2016</v>
          </cell>
          <cell r="D49" t="str">
            <v>Кува</v>
          </cell>
          <cell r="E49" t="str">
            <v>1 км</v>
          </cell>
          <cell r="F49">
            <v>7.9861111111111105E-3</v>
          </cell>
          <cell r="G49" t="str">
            <v>Отинов А.Д.</v>
          </cell>
        </row>
        <row r="50">
          <cell r="A50">
            <v>47</v>
          </cell>
          <cell r="B50" t="str">
            <v>Денисов Владимир</v>
          </cell>
          <cell r="C50">
            <v>1948</v>
          </cell>
          <cell r="D50" t="str">
            <v>ДЮСШ-Пешнигорт</v>
          </cell>
          <cell r="E50" t="str">
            <v>1 км</v>
          </cell>
          <cell r="F50">
            <v>8.1597222222222193E-3</v>
          </cell>
          <cell r="G50">
            <v>0</v>
          </cell>
        </row>
        <row r="51">
          <cell r="A51">
            <v>48</v>
          </cell>
          <cell r="B51" t="str">
            <v>Боталов Валерий</v>
          </cell>
          <cell r="C51">
            <v>1947</v>
          </cell>
          <cell r="D51" t="str">
            <v>Юсьва</v>
          </cell>
          <cell r="E51" t="str">
            <v>1 км</v>
          </cell>
          <cell r="F51">
            <v>8.3333333333333297E-3</v>
          </cell>
          <cell r="G51">
            <v>0</v>
          </cell>
        </row>
        <row r="52">
          <cell r="A52">
            <v>75</v>
          </cell>
          <cell r="B52" t="str">
            <v>ШМЫРИН Захар</v>
          </cell>
          <cell r="C52">
            <v>2013</v>
          </cell>
          <cell r="D52" t="str">
            <v xml:space="preserve">ДЮСШ Верещагино </v>
          </cell>
          <cell r="E52" t="str">
            <v>3 км.</v>
          </cell>
          <cell r="F52">
            <v>1.3020833333333334E-2</v>
          </cell>
          <cell r="G52" t="str">
            <v>Федоров О.В.</v>
          </cell>
        </row>
        <row r="53">
          <cell r="A53">
            <v>76</v>
          </cell>
          <cell r="B53" t="str">
            <v>Хозяшев Матвей</v>
          </cell>
          <cell r="C53">
            <v>2012</v>
          </cell>
          <cell r="D53" t="str">
            <v>ДЮСШ-Пешнигорт</v>
          </cell>
          <cell r="E53" t="str">
            <v>3 км</v>
          </cell>
          <cell r="F53">
            <v>1.3194444444444444E-2</v>
          </cell>
          <cell r="G53" t="str">
            <v>Денисов В.Д.</v>
          </cell>
        </row>
        <row r="54">
          <cell r="A54">
            <v>77</v>
          </cell>
          <cell r="B54" t="str">
            <v>Фирсов Ярослав</v>
          </cell>
          <cell r="C54">
            <v>2013</v>
          </cell>
          <cell r="D54" t="str">
            <v>ДЮСШ-Пешнигорт</v>
          </cell>
          <cell r="E54" t="str">
            <v>3 км</v>
          </cell>
          <cell r="F54">
            <v>1.3368055555555557E-2</v>
          </cell>
          <cell r="G54" t="str">
            <v>Денисов В.Д.</v>
          </cell>
        </row>
        <row r="55">
          <cell r="A55">
            <v>78</v>
          </cell>
          <cell r="B55" t="str">
            <v>Фаттахов Алексей</v>
          </cell>
          <cell r="C55">
            <v>2012</v>
          </cell>
          <cell r="D55" t="str">
            <v>ДЮСШ Карагай</v>
          </cell>
          <cell r="E55" t="str">
            <v>3км</v>
          </cell>
          <cell r="F55">
            <v>1.35416666666667E-2</v>
          </cell>
          <cell r="G55" t="str">
            <v>Пономарева Т.В.</v>
          </cell>
        </row>
        <row r="56">
          <cell r="A56">
            <v>79</v>
          </cell>
          <cell r="B56" t="str">
            <v xml:space="preserve">Суранов Михаил </v>
          </cell>
          <cell r="C56">
            <v>2013</v>
          </cell>
          <cell r="D56" t="str">
            <v>ДЮСШ-Кудымкар</v>
          </cell>
          <cell r="E56" t="str">
            <v>3 км</v>
          </cell>
          <cell r="F56">
            <v>1.37152777777778E-2</v>
          </cell>
          <cell r="G56" t="str">
            <v>Попов Т.А.</v>
          </cell>
        </row>
        <row r="57">
          <cell r="A57">
            <v>80</v>
          </cell>
          <cell r="B57" t="str">
            <v xml:space="preserve">Стамиков Тимур </v>
          </cell>
          <cell r="C57">
            <v>2012</v>
          </cell>
          <cell r="D57" t="str">
            <v>ДЮСШ Карагай</v>
          </cell>
          <cell r="E57" t="str">
            <v>3км</v>
          </cell>
          <cell r="F57">
            <v>1.38888888888889E-2</v>
          </cell>
          <cell r="G57" t="str">
            <v>Пономарева Т.В.</v>
          </cell>
        </row>
        <row r="58">
          <cell r="A58">
            <v>81</v>
          </cell>
          <cell r="B58" t="str">
            <v xml:space="preserve">Радостев Денис </v>
          </cell>
          <cell r="C58">
            <v>2013</v>
          </cell>
          <cell r="D58" t="str">
            <v>ДЮСШ-Кудымкар</v>
          </cell>
          <cell r="E58" t="str">
            <v>3 км</v>
          </cell>
          <cell r="F58">
            <v>1.40625E-2</v>
          </cell>
          <cell r="G58" t="str">
            <v>Попов Т.А.</v>
          </cell>
        </row>
        <row r="59">
          <cell r="A59">
            <v>82</v>
          </cell>
          <cell r="B59" t="str">
            <v>Петрусев Семен</v>
          </cell>
          <cell r="C59">
            <v>2012</v>
          </cell>
          <cell r="D59" t="str">
            <v xml:space="preserve">ДЮСШ Верещагино </v>
          </cell>
          <cell r="E59" t="str">
            <v>3 км.</v>
          </cell>
          <cell r="F59">
            <v>1.42361111111111E-2</v>
          </cell>
          <cell r="G59" t="str">
            <v>Федоров О.В.</v>
          </cell>
        </row>
        <row r="60">
          <cell r="A60">
            <v>83</v>
          </cell>
          <cell r="B60" t="str">
            <v xml:space="preserve">Неволин Артем </v>
          </cell>
          <cell r="C60">
            <v>2013</v>
          </cell>
          <cell r="D60" t="str">
            <v>ДЮСШ Карагай</v>
          </cell>
          <cell r="E60" t="str">
            <v>3км</v>
          </cell>
          <cell r="F60">
            <v>1.4409722222222201E-2</v>
          </cell>
          <cell r="G60" t="str">
            <v>Пономарева Т.В.</v>
          </cell>
        </row>
        <row r="61">
          <cell r="A61">
            <v>84</v>
          </cell>
          <cell r="B61" t="str">
            <v>Леушканов Александр</v>
          </cell>
          <cell r="C61">
            <v>2012</v>
          </cell>
          <cell r="D61" t="str">
            <v>ДЮСШ Карагай</v>
          </cell>
          <cell r="E61" t="str">
            <v>3км</v>
          </cell>
          <cell r="F61">
            <v>1.4583333333333301E-2</v>
          </cell>
          <cell r="G61" t="str">
            <v>Романов С.С.</v>
          </cell>
        </row>
        <row r="62">
          <cell r="A62">
            <v>85</v>
          </cell>
          <cell r="B62" t="str">
            <v>Кучевасов Виктор</v>
          </cell>
          <cell r="C62">
            <v>2013</v>
          </cell>
          <cell r="D62" t="str">
            <v>Кочево</v>
          </cell>
          <cell r="E62" t="str">
            <v>3 км</v>
          </cell>
          <cell r="F62">
            <v>1.4756944444444401E-2</v>
          </cell>
          <cell r="G62" t="str">
            <v>Зотев А.А.</v>
          </cell>
        </row>
        <row r="63">
          <cell r="A63">
            <v>86</v>
          </cell>
          <cell r="B63" t="str">
            <v xml:space="preserve">Корзун Дмитрий </v>
          </cell>
          <cell r="C63">
            <v>2013</v>
          </cell>
          <cell r="D63" t="str">
            <v>ДЮСШ-Кудымкар</v>
          </cell>
          <cell r="E63" t="str">
            <v>3 км</v>
          </cell>
          <cell r="F63">
            <v>1.49305555555556E-2</v>
          </cell>
          <cell r="G63" t="str">
            <v>Попов Т.А.</v>
          </cell>
        </row>
        <row r="64">
          <cell r="A64">
            <v>87</v>
          </cell>
          <cell r="B64" t="str">
            <v>Канюков Станислав</v>
          </cell>
          <cell r="C64">
            <v>2012</v>
          </cell>
          <cell r="D64" t="str">
            <v>ДЮСШ-Белоево</v>
          </cell>
          <cell r="E64" t="str">
            <v>3км</v>
          </cell>
          <cell r="F64">
            <v>1.51041666666667E-2</v>
          </cell>
          <cell r="G64" t="str">
            <v>Старцев В.А.</v>
          </cell>
        </row>
        <row r="65">
          <cell r="A65">
            <v>88</v>
          </cell>
          <cell r="B65" t="str">
            <v xml:space="preserve">Давыдов Лев </v>
          </cell>
          <cell r="C65">
            <v>2013</v>
          </cell>
          <cell r="D65" t="str">
            <v>ДЮСШ Карагай</v>
          </cell>
          <cell r="E65" t="str">
            <v>3км</v>
          </cell>
          <cell r="F65">
            <v>1.52777777777778E-2</v>
          </cell>
          <cell r="G65" t="str">
            <v>Пономарева Т.В.</v>
          </cell>
        </row>
        <row r="66">
          <cell r="A66">
            <v>89</v>
          </cell>
          <cell r="B66" t="str">
            <v>Гущин Роман</v>
          </cell>
          <cell r="C66">
            <v>2013</v>
          </cell>
          <cell r="D66" t="str">
            <v>СШОР «Старт»</v>
          </cell>
          <cell r="E66" t="str">
            <v>3 км</v>
          </cell>
          <cell r="F66">
            <v>1.54513888888889E-2</v>
          </cell>
          <cell r="G66" t="str">
            <v>Казаринов А. Л.</v>
          </cell>
        </row>
        <row r="67">
          <cell r="A67">
            <v>90</v>
          </cell>
          <cell r="B67" t="str">
            <v>Гачегов Тимофей</v>
          </cell>
          <cell r="C67">
            <v>2012</v>
          </cell>
          <cell r="D67" t="str">
            <v>Летающий лыжник</v>
          </cell>
          <cell r="E67" t="str">
            <v>3 км</v>
          </cell>
          <cell r="F67">
            <v>1.5625E-2</v>
          </cell>
          <cell r="G67" t="str">
            <v>Придчин А.С.</v>
          </cell>
        </row>
        <row r="68">
          <cell r="A68">
            <v>91</v>
          </cell>
          <cell r="B68" t="str">
            <v>Гасанов Худаверди</v>
          </cell>
          <cell r="C68">
            <v>2013</v>
          </cell>
          <cell r="D68" t="str">
            <v>ДЮСШ-Кудымкар</v>
          </cell>
          <cell r="E68" t="str">
            <v>3 км</v>
          </cell>
          <cell r="F68">
            <v>1.57986111111111E-2</v>
          </cell>
          <cell r="G68" t="str">
            <v>Попов С.А.</v>
          </cell>
        </row>
        <row r="69">
          <cell r="A69">
            <v>92</v>
          </cell>
          <cell r="B69" t="str">
            <v>Балуев  Артем</v>
          </cell>
          <cell r="C69">
            <v>2013</v>
          </cell>
          <cell r="D69" t="str">
            <v xml:space="preserve">ДЮСШ Верещагино </v>
          </cell>
          <cell r="E69" t="str">
            <v>3 км.</v>
          </cell>
          <cell r="F69">
            <v>1.59722222222222E-2</v>
          </cell>
          <cell r="G69" t="str">
            <v>Федоров О.В.</v>
          </cell>
        </row>
        <row r="70">
          <cell r="A70">
            <v>93</v>
          </cell>
          <cell r="B70" t="str">
            <v>Томилин Александр</v>
          </cell>
          <cell r="C70">
            <v>1980</v>
          </cell>
          <cell r="D70" t="str">
            <v>Ветераны-Кудымкар</v>
          </cell>
          <cell r="E70" t="str">
            <v>3 км</v>
          </cell>
          <cell r="F70">
            <v>1.61458333333333E-2</v>
          </cell>
          <cell r="G70">
            <v>0</v>
          </cell>
        </row>
        <row r="71">
          <cell r="A71">
            <v>94</v>
          </cell>
          <cell r="B71" t="str">
            <v xml:space="preserve">Отинов Сергей </v>
          </cell>
          <cell r="C71">
            <v>1975</v>
          </cell>
          <cell r="D71" t="str">
            <v>г.Кудымкар</v>
          </cell>
          <cell r="E71" t="str">
            <v>3 км</v>
          </cell>
          <cell r="F71">
            <v>1.63194444444444E-2</v>
          </cell>
          <cell r="G71">
            <v>0</v>
          </cell>
        </row>
        <row r="72">
          <cell r="A72">
            <v>95</v>
          </cell>
          <cell r="B72" t="str">
            <v>Сизов Сергей</v>
          </cell>
          <cell r="C72">
            <v>1968</v>
          </cell>
          <cell r="D72" t="str">
            <v>Кочево</v>
          </cell>
          <cell r="E72" t="str">
            <v>3км</v>
          </cell>
          <cell r="F72">
            <v>1.64930555555555E-2</v>
          </cell>
          <cell r="G72">
            <v>0</v>
          </cell>
        </row>
        <row r="73">
          <cell r="A73">
            <v>96</v>
          </cell>
          <cell r="B73" t="str">
            <v>Тютюных Андрей</v>
          </cell>
          <cell r="C73">
            <v>1971</v>
          </cell>
          <cell r="D73" t="str">
            <v>Ветераны-Кудымкар</v>
          </cell>
          <cell r="E73" t="str">
            <v>3 км</v>
          </cell>
          <cell r="F73">
            <v>1.6666666666666701E-2</v>
          </cell>
          <cell r="G73">
            <v>0</v>
          </cell>
        </row>
        <row r="74">
          <cell r="A74">
            <v>142</v>
          </cell>
          <cell r="B74" t="str">
            <v xml:space="preserve">Тетерлев Богдан </v>
          </cell>
          <cell r="C74">
            <v>2011</v>
          </cell>
          <cell r="D74" t="str">
            <v>ДЮСШ-Кудымкар</v>
          </cell>
          <cell r="E74" t="str">
            <v>6 км</v>
          </cell>
          <cell r="F74">
            <v>1.6840277777777801E-2</v>
          </cell>
          <cell r="G74" t="str">
            <v>Попов Т.А.</v>
          </cell>
        </row>
        <row r="75">
          <cell r="A75">
            <v>143</v>
          </cell>
          <cell r="B75" t="str">
            <v>Мехоношин Данила</v>
          </cell>
          <cell r="C75">
            <v>2011</v>
          </cell>
          <cell r="D75" t="str">
            <v>ДЮСШ-Пешнигорт</v>
          </cell>
          <cell r="E75" t="str">
            <v>6 км</v>
          </cell>
          <cell r="F75">
            <v>1.7013888888888901E-2</v>
          </cell>
          <cell r="G75" t="str">
            <v>Денисов В.Д.</v>
          </cell>
        </row>
        <row r="76">
          <cell r="A76">
            <v>1</v>
          </cell>
          <cell r="B76" t="str">
            <v>Балуев Семион</v>
          </cell>
          <cell r="C76">
            <v>2014</v>
          </cell>
          <cell r="D76" t="str">
            <v>ДЮСШ Верещагино</v>
          </cell>
          <cell r="E76" t="str">
            <v>1 км</v>
          </cell>
          <cell r="F76">
            <v>5.8680555555555597E-2</v>
          </cell>
          <cell r="G76" t="str">
            <v>Томилов В.П.</v>
          </cell>
        </row>
        <row r="77">
          <cell r="A77">
            <v>2</v>
          </cell>
          <cell r="B77" t="str">
            <v>Белавин Андрей</v>
          </cell>
          <cell r="C77">
            <v>2015</v>
          </cell>
          <cell r="D77" t="str">
            <v>ДЮСШ-Кудымкар</v>
          </cell>
          <cell r="E77" t="str">
            <v>1 км</v>
          </cell>
          <cell r="F77">
            <v>0.100347222222222</v>
          </cell>
          <cell r="G77" t="str">
            <v>Казаринов А. Л.</v>
          </cell>
        </row>
        <row r="78">
          <cell r="A78">
            <v>3</v>
          </cell>
          <cell r="B78" t="str">
            <v>Минин Иван</v>
          </cell>
          <cell r="C78">
            <v>2014</v>
          </cell>
          <cell r="D78" t="str">
            <v>Кочево</v>
          </cell>
          <cell r="E78" t="str">
            <v>1 км</v>
          </cell>
          <cell r="F78">
            <v>0.14201388888888899</v>
          </cell>
          <cell r="G78" t="str">
            <v>Зотев А.А.</v>
          </cell>
        </row>
        <row r="79">
          <cell r="A79">
            <v>4</v>
          </cell>
          <cell r="B79" t="str">
            <v>Бросенко Захар</v>
          </cell>
          <cell r="C79">
            <v>2014</v>
          </cell>
          <cell r="D79" t="str">
            <v>Кочево</v>
          </cell>
          <cell r="E79" t="str">
            <v>1км</v>
          </cell>
          <cell r="F79">
            <v>0.18368055555555601</v>
          </cell>
          <cell r="G79" t="str">
            <v>Зотев А.А.</v>
          </cell>
        </row>
        <row r="80">
          <cell r="A80">
            <v>5</v>
          </cell>
          <cell r="B80" t="str">
            <v>Вавилин Денис</v>
          </cell>
          <cell r="C80">
            <v>2014</v>
          </cell>
          <cell r="D80" t="str">
            <v>Кочево</v>
          </cell>
          <cell r="E80" t="str">
            <v>1км</v>
          </cell>
          <cell r="F80">
            <v>0.225347222222222</v>
          </cell>
          <cell r="G80" t="str">
            <v>Зотев А.А.</v>
          </cell>
        </row>
        <row r="81">
          <cell r="A81">
            <v>6</v>
          </cell>
          <cell r="B81" t="str">
            <v>Гасанов Гурбан</v>
          </cell>
          <cell r="C81">
            <v>2014</v>
          </cell>
          <cell r="D81" t="str">
            <v>ДЮСШ-Кудымкар</v>
          </cell>
          <cell r="E81" t="str">
            <v>1 км</v>
          </cell>
          <cell r="F81">
            <v>1.8055555555555498E-2</v>
          </cell>
          <cell r="G81" t="str">
            <v>Попов С.А.</v>
          </cell>
        </row>
        <row r="82">
          <cell r="A82">
            <v>7</v>
          </cell>
          <cell r="B82" t="str">
            <v>Евдокимов Дмитрий</v>
          </cell>
          <cell r="C82">
            <v>2014</v>
          </cell>
          <cell r="D82" t="str">
            <v>Кочево</v>
          </cell>
          <cell r="E82" t="str">
            <v>1км</v>
          </cell>
          <cell r="F82">
            <v>1.8229166666666598E-2</v>
          </cell>
          <cell r="G82" t="str">
            <v>Зотев А.А.</v>
          </cell>
        </row>
        <row r="83">
          <cell r="A83">
            <v>8</v>
          </cell>
          <cell r="B83" t="str">
            <v>Иртуганов Илья</v>
          </cell>
          <cell r="C83">
            <v>2014</v>
          </cell>
          <cell r="D83" t="str">
            <v>ДЮСШ Карагай</v>
          </cell>
          <cell r="E83" t="str">
            <v>1км</v>
          </cell>
          <cell r="F83">
            <v>1.8402777777777699E-2</v>
          </cell>
          <cell r="G83" t="str">
            <v>Пономарева Т.В.</v>
          </cell>
        </row>
        <row r="84">
          <cell r="A84">
            <v>9</v>
          </cell>
          <cell r="B84" t="str">
            <v xml:space="preserve">Казанцев Павел </v>
          </cell>
          <cell r="C84">
            <v>2014</v>
          </cell>
          <cell r="D84" t="str">
            <v>ДЮСШ-Кудымкар</v>
          </cell>
          <cell r="E84" t="str">
            <v>1 км</v>
          </cell>
          <cell r="F84">
            <v>1.8576388888888799E-2</v>
          </cell>
          <cell r="G84" t="str">
            <v>Попов Т.А.</v>
          </cell>
        </row>
        <row r="85">
          <cell r="A85">
            <v>10</v>
          </cell>
          <cell r="B85" t="str">
            <v>Комаров Василий</v>
          </cell>
          <cell r="C85">
            <v>2015</v>
          </cell>
          <cell r="D85" t="str">
            <v xml:space="preserve">ДЮСШ Верещагино </v>
          </cell>
          <cell r="E85" t="str">
            <v>1 км.</v>
          </cell>
          <cell r="F85">
            <v>1.8749999999999899E-2</v>
          </cell>
          <cell r="G85" t="str">
            <v>Федоров О.В.</v>
          </cell>
        </row>
        <row r="86">
          <cell r="A86">
            <v>11</v>
          </cell>
          <cell r="B86" t="str">
            <v>Коньшин Руслан</v>
          </cell>
          <cell r="C86">
            <v>2014</v>
          </cell>
          <cell r="D86" t="str">
            <v>ДЮСШ-Белоево</v>
          </cell>
          <cell r="E86" t="str">
            <v>1км</v>
          </cell>
          <cell r="F86">
            <v>1.8923611111110999E-2</v>
          </cell>
          <cell r="G86" t="str">
            <v>Старцев В.А.</v>
          </cell>
        </row>
        <row r="87">
          <cell r="A87">
            <v>12</v>
          </cell>
          <cell r="B87" t="str">
            <v>Коньшин Сергей</v>
          </cell>
          <cell r="C87">
            <v>2014</v>
          </cell>
          <cell r="D87" t="str">
            <v>ДЮСШ-Кудымкар</v>
          </cell>
          <cell r="E87" t="str">
            <v>1 км</v>
          </cell>
          <cell r="F87">
            <v>1.9097222222222099E-2</v>
          </cell>
          <cell r="G87" t="str">
            <v>Попов С.А.</v>
          </cell>
        </row>
        <row r="88">
          <cell r="A88">
            <v>13</v>
          </cell>
          <cell r="B88" t="str">
            <v>Кудымов Максим</v>
          </cell>
          <cell r="C88">
            <v>2014</v>
          </cell>
          <cell r="D88" t="str">
            <v>ДЮСШ-Белоево</v>
          </cell>
          <cell r="E88" t="str">
            <v>1км</v>
          </cell>
          <cell r="F88">
            <v>1.9270833333333199E-2</v>
          </cell>
          <cell r="G88" t="str">
            <v>Старцев В.А.</v>
          </cell>
        </row>
        <row r="89">
          <cell r="A89">
            <v>14</v>
          </cell>
          <cell r="B89" t="str">
            <v xml:space="preserve">Кухта Александр </v>
          </cell>
          <cell r="C89">
            <v>2014</v>
          </cell>
          <cell r="D89" t="str">
            <v>ДЮСШ-Кудымкар</v>
          </cell>
          <cell r="E89" t="str">
            <v>1 км</v>
          </cell>
          <cell r="F89">
            <v>1.9444444444444299E-2</v>
          </cell>
          <cell r="G89" t="str">
            <v>Попов Т.А.</v>
          </cell>
        </row>
        <row r="90">
          <cell r="A90">
            <v>15</v>
          </cell>
          <cell r="B90" t="str">
            <v>Лесников Арсений</v>
          </cell>
          <cell r="C90">
            <v>2014</v>
          </cell>
          <cell r="D90" t="str">
            <v>Кочево</v>
          </cell>
          <cell r="E90" t="str">
            <v>1км</v>
          </cell>
          <cell r="F90">
            <v>1.9618055555555399E-2</v>
          </cell>
          <cell r="G90" t="str">
            <v>Зотев А.А.</v>
          </cell>
        </row>
        <row r="91">
          <cell r="A91">
            <v>16</v>
          </cell>
          <cell r="B91" t="str">
            <v>Никитин Михаил</v>
          </cell>
          <cell r="C91">
            <v>2015</v>
          </cell>
          <cell r="D91" t="str">
            <v>ДЮСШ-Пешнигорт</v>
          </cell>
          <cell r="E91" t="str">
            <v>1 км</v>
          </cell>
          <cell r="F91">
            <v>1.9791666666666499E-2</v>
          </cell>
          <cell r="G91" t="str">
            <v>Денисов В.Д.</v>
          </cell>
        </row>
        <row r="92">
          <cell r="A92">
            <v>17</v>
          </cell>
          <cell r="B92" t="str">
            <v xml:space="preserve">Никулин Иван </v>
          </cell>
          <cell r="C92">
            <v>2015</v>
          </cell>
          <cell r="D92" t="str">
            <v>ДЮСШ-Кудымкар</v>
          </cell>
          <cell r="E92" t="str">
            <v>1 км</v>
          </cell>
          <cell r="F92">
            <v>1.9965277777777599E-2</v>
          </cell>
          <cell r="G92" t="str">
            <v>Попов Т.А.</v>
          </cell>
        </row>
        <row r="93">
          <cell r="A93">
            <v>18</v>
          </cell>
          <cell r="B93" t="str">
            <v>Носков Владимир</v>
          </cell>
          <cell r="C93">
            <v>2014</v>
          </cell>
          <cell r="D93" t="str">
            <v xml:space="preserve">ДЮСШ Верещагино </v>
          </cell>
          <cell r="E93" t="str">
            <v>1 км.</v>
          </cell>
          <cell r="F93">
            <v>2.0138888888888699E-2</v>
          </cell>
          <cell r="G93" t="str">
            <v>Федоров О.В.</v>
          </cell>
        </row>
        <row r="94">
          <cell r="A94">
            <v>19</v>
          </cell>
          <cell r="B94" t="str">
            <v>Зотев Захар</v>
          </cell>
          <cell r="C94">
            <v>2014</v>
          </cell>
          <cell r="D94" t="str">
            <v>Кочево</v>
          </cell>
          <cell r="E94" t="str">
            <v>1 км</v>
          </cell>
          <cell r="F94">
            <v>2.0312499999999799E-2</v>
          </cell>
          <cell r="G94" t="str">
            <v>Зотев А.А.</v>
          </cell>
        </row>
        <row r="95">
          <cell r="A95">
            <v>20</v>
          </cell>
          <cell r="B95" t="str">
            <v>Петерсон Владислав</v>
          </cell>
          <cell r="C95">
            <v>2015</v>
          </cell>
          <cell r="D95" t="str">
            <v>Кочево</v>
          </cell>
          <cell r="E95" t="str">
            <v>1 км</v>
          </cell>
          <cell r="F95">
            <v>2.04861111111109E-2</v>
          </cell>
          <cell r="G95" t="str">
            <v>Зотев А.А.</v>
          </cell>
        </row>
        <row r="96">
          <cell r="A96">
            <v>21</v>
          </cell>
          <cell r="B96" t="str">
            <v>Подъянов Егор</v>
          </cell>
          <cell r="C96">
            <v>2014</v>
          </cell>
          <cell r="D96" t="str">
            <v>ДЮСШ-Кудымкар</v>
          </cell>
          <cell r="E96" t="str">
            <v>1 км</v>
          </cell>
          <cell r="F96">
            <v>2.0659722222222E-2</v>
          </cell>
          <cell r="G96" t="str">
            <v>Попов С.А.</v>
          </cell>
        </row>
        <row r="97">
          <cell r="A97">
            <v>22</v>
          </cell>
          <cell r="B97" t="str">
            <v>Подьянов Владислав</v>
          </cell>
          <cell r="C97">
            <v>2014</v>
          </cell>
          <cell r="D97" t="str">
            <v>ДЮСШ-Белоево</v>
          </cell>
          <cell r="E97" t="str">
            <v>1км</v>
          </cell>
          <cell r="F97">
            <v>2.08333333333331E-2</v>
          </cell>
          <cell r="G97" t="str">
            <v>Старцев В.А.</v>
          </cell>
        </row>
        <row r="98">
          <cell r="A98">
            <v>23</v>
          </cell>
          <cell r="B98" t="str">
            <v>Политов Егор</v>
          </cell>
          <cell r="C98">
            <v>2014</v>
          </cell>
          <cell r="D98" t="str">
            <v xml:space="preserve">ДЮСШ Верещагино </v>
          </cell>
          <cell r="E98" t="str">
            <v>1 км.</v>
          </cell>
          <cell r="F98">
            <v>2.10069444444442E-2</v>
          </cell>
          <cell r="G98" t="str">
            <v>Федоров О.В.</v>
          </cell>
        </row>
        <row r="99">
          <cell r="A99">
            <v>24</v>
          </cell>
          <cell r="B99" t="str">
            <v>Сизов Артём</v>
          </cell>
          <cell r="C99">
            <v>2015</v>
          </cell>
          <cell r="D99" t="str">
            <v>Кочево</v>
          </cell>
          <cell r="E99" t="str">
            <v>1 км</v>
          </cell>
          <cell r="F99">
            <v>2.11805555555553E-2</v>
          </cell>
          <cell r="G99" t="str">
            <v>Зотев А.А.</v>
          </cell>
        </row>
        <row r="100">
          <cell r="A100">
            <v>25</v>
          </cell>
          <cell r="B100" t="str">
            <v>Тотьмянин Владислав</v>
          </cell>
          <cell r="C100">
            <v>2014</v>
          </cell>
          <cell r="D100" t="str">
            <v>СШОР «Старт»</v>
          </cell>
          <cell r="E100" t="str">
            <v>1 км</v>
          </cell>
          <cell r="F100">
            <v>2.13541666666664E-2</v>
          </cell>
          <cell r="G100" t="str">
            <v>Казаринов А. Л.</v>
          </cell>
        </row>
        <row r="101">
          <cell r="A101">
            <v>26</v>
          </cell>
          <cell r="B101" t="str">
            <v xml:space="preserve">Чакилев Глеб </v>
          </cell>
          <cell r="C101">
            <v>2014</v>
          </cell>
          <cell r="D101" t="str">
            <v>ДЮСШ-Кудымкар</v>
          </cell>
          <cell r="E101" t="str">
            <v>1 км</v>
          </cell>
          <cell r="F101">
            <v>2.15277777777775E-2</v>
          </cell>
          <cell r="G101" t="str">
            <v>Попов Т.А.</v>
          </cell>
        </row>
        <row r="102">
          <cell r="A102">
            <v>27</v>
          </cell>
          <cell r="B102" t="str">
            <v>Щукин Станислав</v>
          </cell>
          <cell r="C102">
            <v>2014</v>
          </cell>
          <cell r="D102" t="str">
            <v>ДЮСШ-Белоево</v>
          </cell>
          <cell r="E102" t="str">
            <v>1км</v>
          </cell>
          <cell r="F102">
            <v>2.17013888888886E-2</v>
          </cell>
          <cell r="G102" t="str">
            <v>Старцев В.А.</v>
          </cell>
        </row>
        <row r="103">
          <cell r="A103">
            <v>28</v>
          </cell>
          <cell r="B103" t="str">
            <v>Гасанов Аслан</v>
          </cell>
          <cell r="C103">
            <v>2017</v>
          </cell>
          <cell r="D103" t="str">
            <v>ДЮСШ-Кудымкар</v>
          </cell>
          <cell r="E103" t="str">
            <v>1 км</v>
          </cell>
          <cell r="F103">
            <v>2.18749999999997E-2</v>
          </cell>
          <cell r="G103" t="str">
            <v>Попов С.А.</v>
          </cell>
        </row>
        <row r="104">
          <cell r="A104">
            <v>29</v>
          </cell>
          <cell r="B104" t="str">
            <v>Лупачев Костя</v>
          </cell>
          <cell r="C104">
            <v>2017</v>
          </cell>
          <cell r="D104" t="str">
            <v xml:space="preserve">ДЮСШ Верещагино </v>
          </cell>
          <cell r="E104" t="str">
            <v>1 км.</v>
          </cell>
          <cell r="F104">
            <v>2.20486111111108E-2</v>
          </cell>
          <cell r="G104" t="str">
            <v>Федоров О.В.</v>
          </cell>
        </row>
        <row r="105">
          <cell r="A105">
            <v>30</v>
          </cell>
          <cell r="B105" t="str">
            <v>Горбунов Андрей</v>
          </cell>
          <cell r="C105">
            <v>2017</v>
          </cell>
          <cell r="D105" t="str">
            <v>ДЮСШ Карагай</v>
          </cell>
          <cell r="E105" t="str">
            <v>1км</v>
          </cell>
          <cell r="F105">
            <v>2.22222222222219E-2</v>
          </cell>
          <cell r="G105" t="str">
            <v>Пономарева Т.В.</v>
          </cell>
        </row>
        <row r="106">
          <cell r="A106">
            <v>31</v>
          </cell>
          <cell r="B106" t="str">
            <v>Денисов Анатолий</v>
          </cell>
          <cell r="C106">
            <v>2017</v>
          </cell>
          <cell r="D106" t="str">
            <v>Кочево</v>
          </cell>
          <cell r="E106" t="str">
            <v>1км</v>
          </cell>
          <cell r="F106">
            <v>2.2395833333333E-2</v>
          </cell>
          <cell r="G106" t="str">
            <v>Зотев А.А.</v>
          </cell>
        </row>
        <row r="107">
          <cell r="A107">
            <v>32</v>
          </cell>
          <cell r="B107" t="str">
            <v xml:space="preserve">Голев Кирилл </v>
          </cell>
          <cell r="C107">
            <v>2016</v>
          </cell>
          <cell r="D107" t="str">
            <v>ДЮСШ-Кудымкар</v>
          </cell>
          <cell r="E107" t="str">
            <v>1 км</v>
          </cell>
          <cell r="F107">
            <v>2.2569444444444101E-2</v>
          </cell>
          <cell r="G107" t="str">
            <v>Попов Т.А.</v>
          </cell>
        </row>
        <row r="108">
          <cell r="A108">
            <v>33</v>
          </cell>
          <cell r="B108" t="str">
            <v>Сабуров Кирилл</v>
          </cell>
          <cell r="C108">
            <v>2016</v>
          </cell>
          <cell r="D108" t="str">
            <v>ДЮСШ-Кудымкар</v>
          </cell>
          <cell r="E108" t="str">
            <v>1 км</v>
          </cell>
          <cell r="F108">
            <v>2.2743055555555201E-2</v>
          </cell>
          <cell r="G108" t="str">
            <v>Казаринов А. Л.</v>
          </cell>
        </row>
        <row r="109">
          <cell r="A109">
            <v>34</v>
          </cell>
          <cell r="B109" t="str">
            <v>Николев Богдан</v>
          </cell>
          <cell r="C109">
            <v>2016</v>
          </cell>
          <cell r="D109" t="str">
            <v>ДЮСШ-Кудымкар</v>
          </cell>
          <cell r="E109" t="str">
            <v>1 км</v>
          </cell>
          <cell r="F109">
            <v>2.2916666666666301E-2</v>
          </cell>
          <cell r="G109" t="str">
            <v>Казаринов А. Л.</v>
          </cell>
        </row>
        <row r="110">
          <cell r="A110">
            <v>35</v>
          </cell>
          <cell r="B110" t="str">
            <v>Сизов Эрнест</v>
          </cell>
          <cell r="C110">
            <v>2016</v>
          </cell>
          <cell r="D110" t="str">
            <v>Кочево</v>
          </cell>
          <cell r="E110" t="str">
            <v>1 км</v>
          </cell>
          <cell r="F110">
            <v>2.3090277777777401E-2</v>
          </cell>
          <cell r="G110" t="str">
            <v>Зотев А.А.</v>
          </cell>
        </row>
        <row r="111">
          <cell r="A111">
            <v>36</v>
          </cell>
          <cell r="B111" t="str">
            <v>Мальцев  Илья</v>
          </cell>
          <cell r="C111">
            <v>2016</v>
          </cell>
          <cell r="D111" t="str">
            <v xml:space="preserve">ДЮСШ Верещагино </v>
          </cell>
          <cell r="E111" t="str">
            <v>1 км.</v>
          </cell>
          <cell r="F111">
            <v>5.10069444444445</v>
          </cell>
          <cell r="G111" t="str">
            <v>Федоров О.В.</v>
          </cell>
        </row>
        <row r="112">
          <cell r="A112">
            <v>37</v>
          </cell>
          <cell r="B112" t="str">
            <v>Харин Евгений</v>
          </cell>
          <cell r="C112">
            <v>1975</v>
          </cell>
          <cell r="D112" t="str">
            <v>Ветераны-Кудымкар</v>
          </cell>
          <cell r="E112" t="str">
            <v>1 км</v>
          </cell>
          <cell r="F112">
            <v>5.1423611111111098</v>
          </cell>
          <cell r="G112">
            <v>0</v>
          </cell>
        </row>
        <row r="113">
          <cell r="A113">
            <v>38</v>
          </cell>
          <cell r="B113" t="str">
            <v>Минин Семен</v>
          </cell>
          <cell r="C113">
            <v>1967</v>
          </cell>
          <cell r="D113" t="str">
            <v>Кочево</v>
          </cell>
          <cell r="E113" t="str">
            <v>1 км</v>
          </cell>
          <cell r="F113">
            <v>5.1840277777777803</v>
          </cell>
          <cell r="G113">
            <v>0</v>
          </cell>
        </row>
        <row r="114">
          <cell r="A114">
            <v>39</v>
          </cell>
          <cell r="B114" t="str">
            <v>Щукин Юрий</v>
          </cell>
          <cell r="C114">
            <v>1915</v>
          </cell>
          <cell r="D114" t="str">
            <v>Кува</v>
          </cell>
          <cell r="E114" t="str">
            <v>1 км</v>
          </cell>
          <cell r="F114">
            <v>5.22569444444445</v>
          </cell>
          <cell r="G114" t="str">
            <v>Отинов А.Д.</v>
          </cell>
        </row>
        <row r="115">
          <cell r="A115">
            <v>40</v>
          </cell>
          <cell r="B115" t="str">
            <v>Мехоношин Павел</v>
          </cell>
          <cell r="C115">
            <v>1963</v>
          </cell>
          <cell r="D115" t="str">
            <v>Ветераны-Кудымкар</v>
          </cell>
          <cell r="E115" t="str">
            <v>1 км</v>
          </cell>
          <cell r="F115">
            <v>5.2673611111111098</v>
          </cell>
          <cell r="G115">
            <v>0</v>
          </cell>
        </row>
        <row r="116">
          <cell r="A116">
            <v>41</v>
          </cell>
          <cell r="B116" t="str">
            <v>Боталов Матвей</v>
          </cell>
          <cell r="C116">
            <v>2016</v>
          </cell>
          <cell r="D116" t="str">
            <v>Кува</v>
          </cell>
          <cell r="E116" t="str">
            <v>1 км</v>
          </cell>
          <cell r="F116">
            <v>5.3090277777777803</v>
          </cell>
          <cell r="G116" t="str">
            <v>Отинов А.Д.</v>
          </cell>
        </row>
        <row r="117">
          <cell r="A117">
            <v>42</v>
          </cell>
          <cell r="B117" t="str">
            <v>Мехоношин Александр</v>
          </cell>
          <cell r="C117">
            <v>1961</v>
          </cell>
          <cell r="D117" t="str">
            <v>Ветераны-Кудымкар</v>
          </cell>
          <cell r="E117" t="str">
            <v>1 км</v>
          </cell>
          <cell r="F117">
            <v>5.35069444444445</v>
          </cell>
          <cell r="G117">
            <v>0</v>
          </cell>
        </row>
        <row r="118">
          <cell r="A118">
            <v>43</v>
          </cell>
          <cell r="B118" t="str">
            <v>Лесников Андрей</v>
          </cell>
          <cell r="C118">
            <v>1961</v>
          </cell>
          <cell r="D118" t="str">
            <v>Ветераны-Кудымкар</v>
          </cell>
          <cell r="E118" t="str">
            <v>1 км</v>
          </cell>
          <cell r="F118">
            <v>5.3923611111111098</v>
          </cell>
          <cell r="G118">
            <v>0</v>
          </cell>
        </row>
        <row r="119">
          <cell r="A119">
            <v>44</v>
          </cell>
          <cell r="B119" t="str">
            <v>Полуянов Вячеслав</v>
          </cell>
          <cell r="C119">
            <v>1960</v>
          </cell>
          <cell r="D119" t="str">
            <v>Егорова</v>
          </cell>
          <cell r="E119" t="str">
            <v>1 км</v>
          </cell>
          <cell r="F119">
            <v>5.4340277777777803</v>
          </cell>
          <cell r="G119">
            <v>0</v>
          </cell>
        </row>
        <row r="120">
          <cell r="A120">
            <v>45</v>
          </cell>
          <cell r="B120" t="str">
            <v>Минин Евгений</v>
          </cell>
          <cell r="C120">
            <v>1959</v>
          </cell>
          <cell r="D120" t="str">
            <v>Кочево</v>
          </cell>
          <cell r="E120" t="str">
            <v>1км</v>
          </cell>
          <cell r="F120">
            <v>5.47569444444445</v>
          </cell>
          <cell r="G120">
            <v>0</v>
          </cell>
        </row>
        <row r="121">
          <cell r="A121">
            <v>46</v>
          </cell>
          <cell r="B121" t="str">
            <v>Чугаев Матвей</v>
          </cell>
          <cell r="C121">
            <v>2016</v>
          </cell>
          <cell r="D121" t="str">
            <v>Кува</v>
          </cell>
          <cell r="E121" t="str">
            <v>1 км</v>
          </cell>
          <cell r="F121">
            <v>5.5173611111111098</v>
          </cell>
          <cell r="G121" t="str">
            <v>Отинов А.Д.</v>
          </cell>
        </row>
        <row r="122">
          <cell r="A122">
            <v>47</v>
          </cell>
          <cell r="B122" t="str">
            <v>Денисов Владимир</v>
          </cell>
          <cell r="C122">
            <v>1948</v>
          </cell>
          <cell r="D122" t="str">
            <v>ДЮСШ-Пешнигорт</v>
          </cell>
          <cell r="E122" t="str">
            <v>1 км</v>
          </cell>
          <cell r="F122">
            <v>5.5590277777777803</v>
          </cell>
          <cell r="G122">
            <v>0</v>
          </cell>
        </row>
        <row r="123">
          <cell r="A123">
            <v>48</v>
          </cell>
          <cell r="B123" t="str">
            <v>Боталов Валерий</v>
          </cell>
          <cell r="C123">
            <v>1947</v>
          </cell>
          <cell r="D123" t="str">
            <v>Юсьва</v>
          </cell>
          <cell r="E123" t="str">
            <v>1 км</v>
          </cell>
          <cell r="F123">
            <v>5.60069444444445</v>
          </cell>
          <cell r="G123">
            <v>0</v>
          </cell>
        </row>
        <row r="124">
          <cell r="A124">
            <v>75</v>
          </cell>
          <cell r="B124" t="str">
            <v>ШМЫРИН Захар</v>
          </cell>
          <cell r="C124">
            <v>2013</v>
          </cell>
          <cell r="D124" t="str">
            <v xml:space="preserve">ДЮСШ Верещагино </v>
          </cell>
          <cell r="E124" t="str">
            <v>3 км.</v>
          </cell>
          <cell r="F124">
            <v>5.6423611111111098</v>
          </cell>
          <cell r="G124" t="str">
            <v>Федоров О.В.</v>
          </cell>
        </row>
        <row r="125">
          <cell r="A125">
            <v>76</v>
          </cell>
          <cell r="B125" t="str">
            <v>Хозяшев Матвей</v>
          </cell>
          <cell r="C125">
            <v>2012</v>
          </cell>
          <cell r="D125" t="str">
            <v>ДЮСШ-Пешнигорт</v>
          </cell>
          <cell r="E125" t="str">
            <v>3 км</v>
          </cell>
          <cell r="F125">
            <v>5.6840277777777803</v>
          </cell>
          <cell r="G125" t="str">
            <v>Денисов В.Д.</v>
          </cell>
        </row>
        <row r="126">
          <cell r="A126">
            <v>77</v>
          </cell>
          <cell r="B126" t="str">
            <v>Фирсов Ярослав</v>
          </cell>
          <cell r="C126">
            <v>2013</v>
          </cell>
          <cell r="D126" t="str">
            <v>ДЮСШ-Пешнигорт</v>
          </cell>
          <cell r="E126" t="str">
            <v>3 км</v>
          </cell>
          <cell r="F126">
            <v>5.72569444444445</v>
          </cell>
          <cell r="G126" t="str">
            <v>Денисов В.Д.</v>
          </cell>
        </row>
        <row r="127">
          <cell r="A127">
            <v>78</v>
          </cell>
          <cell r="B127" t="str">
            <v>Фаттахов Алексей</v>
          </cell>
          <cell r="C127">
            <v>2012</v>
          </cell>
          <cell r="D127" t="str">
            <v>ДЮСШ Карагай</v>
          </cell>
          <cell r="E127" t="str">
            <v>3км</v>
          </cell>
          <cell r="F127">
            <v>5.7673611111111098</v>
          </cell>
          <cell r="G127" t="str">
            <v>Пономарева Т.В.</v>
          </cell>
        </row>
        <row r="128">
          <cell r="A128">
            <v>79</v>
          </cell>
          <cell r="B128" t="str">
            <v xml:space="preserve">Суранов Михаил </v>
          </cell>
          <cell r="C128">
            <v>2013</v>
          </cell>
          <cell r="D128" t="str">
            <v>ДЮСШ-Кудымкар</v>
          </cell>
          <cell r="E128" t="str">
            <v>3 км</v>
          </cell>
          <cell r="F128">
            <v>5.8090277777777803</v>
          </cell>
          <cell r="G128" t="str">
            <v>Попов Т.А.</v>
          </cell>
        </row>
        <row r="129">
          <cell r="A129">
            <v>80</v>
          </cell>
          <cell r="B129" t="str">
            <v xml:space="preserve">Стамиков Тимур </v>
          </cell>
          <cell r="C129">
            <v>2012</v>
          </cell>
          <cell r="D129" t="str">
            <v>ДЮСШ Карагай</v>
          </cell>
          <cell r="E129" t="str">
            <v>3км</v>
          </cell>
          <cell r="F129">
            <v>5.85069444444445</v>
          </cell>
          <cell r="G129" t="str">
            <v>Пономарева Т.В.</v>
          </cell>
        </row>
        <row r="130">
          <cell r="A130">
            <v>81</v>
          </cell>
          <cell r="B130" t="str">
            <v xml:space="preserve">Радостев Денис </v>
          </cell>
          <cell r="C130">
            <v>2013</v>
          </cell>
          <cell r="D130" t="str">
            <v>ДЮСШ-Кудымкар</v>
          </cell>
          <cell r="E130" t="str">
            <v>3 км</v>
          </cell>
          <cell r="F130">
            <v>5.8923611111111098</v>
          </cell>
          <cell r="G130" t="str">
            <v>Попов Т.А.</v>
          </cell>
        </row>
        <row r="131">
          <cell r="A131">
            <v>82</v>
          </cell>
          <cell r="B131" t="str">
            <v>Петрусев Семен</v>
          </cell>
          <cell r="C131">
            <v>2012</v>
          </cell>
          <cell r="D131" t="str">
            <v xml:space="preserve">ДЮСШ Верещагино </v>
          </cell>
          <cell r="E131" t="str">
            <v>3 км.</v>
          </cell>
          <cell r="F131">
            <v>5.9340277777777803</v>
          </cell>
          <cell r="G131" t="str">
            <v>Федоров О.В.</v>
          </cell>
        </row>
        <row r="132">
          <cell r="A132">
            <v>83</v>
          </cell>
          <cell r="B132" t="str">
            <v xml:space="preserve">Неволин Артем </v>
          </cell>
          <cell r="C132">
            <v>2013</v>
          </cell>
          <cell r="D132" t="str">
            <v>ДЮСШ Карагай</v>
          </cell>
          <cell r="E132" t="str">
            <v>3км</v>
          </cell>
          <cell r="F132">
            <v>5.97569444444445</v>
          </cell>
          <cell r="G132" t="str">
            <v>Пономарева Т.В.</v>
          </cell>
        </row>
        <row r="133">
          <cell r="A133">
            <v>84</v>
          </cell>
          <cell r="B133" t="str">
            <v>Леушканов Александр</v>
          </cell>
          <cell r="C133">
            <v>2012</v>
          </cell>
          <cell r="D133" t="str">
            <v>ДЮСШ Карагай</v>
          </cell>
          <cell r="E133" t="str">
            <v>3км</v>
          </cell>
          <cell r="F133">
            <v>6.0173611111111098</v>
          </cell>
          <cell r="G133" t="str">
            <v>Романов С.С.</v>
          </cell>
        </row>
        <row r="134">
          <cell r="A134">
            <v>85</v>
          </cell>
          <cell r="B134" t="str">
            <v>Кучевасов Виктор</v>
          </cell>
          <cell r="C134">
            <v>2013</v>
          </cell>
          <cell r="D134" t="str">
            <v>Кочево</v>
          </cell>
          <cell r="E134" t="str">
            <v>3 км</v>
          </cell>
          <cell r="F134">
            <v>6.0590277777777803</v>
          </cell>
          <cell r="G134" t="str">
            <v>Зотев А.А.</v>
          </cell>
        </row>
        <row r="135">
          <cell r="A135">
            <v>86</v>
          </cell>
          <cell r="B135" t="str">
            <v xml:space="preserve">Корзун Дмитрий </v>
          </cell>
          <cell r="C135">
            <v>2013</v>
          </cell>
          <cell r="D135" t="str">
            <v>ДЮСШ-Кудымкар</v>
          </cell>
          <cell r="E135" t="str">
            <v>3 км</v>
          </cell>
          <cell r="F135">
            <v>6.10069444444445</v>
          </cell>
          <cell r="G135" t="str">
            <v>Попов Т.А.</v>
          </cell>
        </row>
        <row r="136">
          <cell r="A136">
            <v>87</v>
          </cell>
          <cell r="B136" t="str">
            <v>Канюков Станислав</v>
          </cell>
          <cell r="C136">
            <v>2012</v>
          </cell>
          <cell r="D136" t="str">
            <v>ДЮСШ-Белоево</v>
          </cell>
          <cell r="E136" t="str">
            <v>3км</v>
          </cell>
          <cell r="F136">
            <v>6.1423611111111098</v>
          </cell>
          <cell r="G136" t="str">
            <v>Старцев В.А.</v>
          </cell>
        </row>
        <row r="137">
          <cell r="A137">
            <v>88</v>
          </cell>
          <cell r="B137" t="str">
            <v xml:space="preserve">Давыдов Лев </v>
          </cell>
          <cell r="C137">
            <v>2013</v>
          </cell>
          <cell r="D137" t="str">
            <v>ДЮСШ Карагай</v>
          </cell>
          <cell r="E137" t="str">
            <v>3км</v>
          </cell>
          <cell r="F137">
            <v>6.1840277777777803</v>
          </cell>
          <cell r="G137" t="str">
            <v>Пономарева Т.В.</v>
          </cell>
        </row>
        <row r="138">
          <cell r="A138">
            <v>89</v>
          </cell>
          <cell r="B138" t="str">
            <v>Гущин Роман</v>
          </cell>
          <cell r="C138">
            <v>2013</v>
          </cell>
          <cell r="D138" t="str">
            <v>СШОР «Старт»</v>
          </cell>
          <cell r="E138" t="str">
            <v>3 км</v>
          </cell>
          <cell r="F138">
            <v>6.22569444444445</v>
          </cell>
          <cell r="G138" t="str">
            <v>Казаринов А. Л.</v>
          </cell>
        </row>
        <row r="139">
          <cell r="A139">
            <v>90</v>
          </cell>
          <cell r="B139" t="str">
            <v>Гачегов Тимофей</v>
          </cell>
          <cell r="C139">
            <v>2012</v>
          </cell>
          <cell r="D139" t="str">
            <v>Летающий лыжник</v>
          </cell>
          <cell r="E139" t="str">
            <v>3 км</v>
          </cell>
          <cell r="F139">
            <v>6.2673611111111098</v>
          </cell>
          <cell r="G139" t="str">
            <v>Придчин А.С.</v>
          </cell>
        </row>
        <row r="140">
          <cell r="A140">
            <v>91</v>
          </cell>
          <cell r="B140" t="str">
            <v>Гасанов Худаверди</v>
          </cell>
          <cell r="C140">
            <v>2013</v>
          </cell>
          <cell r="D140" t="str">
            <v>ДЮСШ-Кудымкар</v>
          </cell>
          <cell r="E140" t="str">
            <v>3 км</v>
          </cell>
          <cell r="F140">
            <v>6.3090277777777803</v>
          </cell>
          <cell r="G140" t="str">
            <v>Попов С.А.</v>
          </cell>
        </row>
        <row r="141">
          <cell r="A141">
            <v>92</v>
          </cell>
          <cell r="B141" t="str">
            <v>Балуев  Артем</v>
          </cell>
          <cell r="C141">
            <v>2013</v>
          </cell>
          <cell r="D141" t="str">
            <v xml:space="preserve">ДЮСШ Верещагино </v>
          </cell>
          <cell r="E141" t="str">
            <v>3 км.</v>
          </cell>
          <cell r="F141">
            <v>6.35069444444445</v>
          </cell>
          <cell r="G141" t="str">
            <v>Федоров О.В.</v>
          </cell>
        </row>
        <row r="142">
          <cell r="A142">
            <v>93</v>
          </cell>
          <cell r="B142" t="str">
            <v>Томилин Александр</v>
          </cell>
          <cell r="C142">
            <v>1980</v>
          </cell>
          <cell r="D142" t="str">
            <v>Ветераны-Кудымкар</v>
          </cell>
          <cell r="E142" t="str">
            <v>3 км</v>
          </cell>
          <cell r="F142">
            <v>6.3923611111111098</v>
          </cell>
          <cell r="G142">
            <v>0</v>
          </cell>
        </row>
        <row r="143">
          <cell r="A143">
            <v>94</v>
          </cell>
          <cell r="B143" t="str">
            <v xml:space="preserve">Отинов Сергей </v>
          </cell>
          <cell r="C143">
            <v>1975</v>
          </cell>
          <cell r="D143" t="str">
            <v>г.Кудымкар</v>
          </cell>
          <cell r="E143" t="str">
            <v>3 км</v>
          </cell>
          <cell r="F143">
            <v>6.4340277777777803</v>
          </cell>
          <cell r="G143">
            <v>0</v>
          </cell>
        </row>
        <row r="144">
          <cell r="A144">
            <v>95</v>
          </cell>
          <cell r="B144" t="str">
            <v>Сизов Сергей</v>
          </cell>
          <cell r="C144">
            <v>1968</v>
          </cell>
          <cell r="D144" t="str">
            <v>Кочево</v>
          </cell>
          <cell r="E144" t="str">
            <v>3км</v>
          </cell>
          <cell r="F144">
            <v>6.47569444444445</v>
          </cell>
          <cell r="G144">
            <v>0</v>
          </cell>
        </row>
        <row r="145">
          <cell r="A145">
            <v>96</v>
          </cell>
          <cell r="B145" t="str">
            <v>Тютюных Андрей</v>
          </cell>
          <cell r="C145">
            <v>1971</v>
          </cell>
          <cell r="D145" t="str">
            <v>Ветераны-Кудымкар</v>
          </cell>
          <cell r="E145" t="str">
            <v>3 км</v>
          </cell>
          <cell r="F145">
            <v>6.5173611111111098</v>
          </cell>
          <cell r="G145">
            <v>0</v>
          </cell>
        </row>
        <row r="146">
          <cell r="A146">
            <v>97</v>
          </cell>
          <cell r="B146" t="str">
            <v>Политова Варвара</v>
          </cell>
          <cell r="C146">
            <v>2011</v>
          </cell>
          <cell r="D146" t="str">
            <v>ДЮСШ Верещагино</v>
          </cell>
          <cell r="E146" t="str">
            <v>3 км</v>
          </cell>
          <cell r="F146">
            <v>6.5590277777777803</v>
          </cell>
          <cell r="G146" t="str">
            <v>Томилов В.П.</v>
          </cell>
        </row>
        <row r="147">
          <cell r="A147">
            <v>98</v>
          </cell>
          <cell r="B147" t="str">
            <v>Тотьмянина Дарина</v>
          </cell>
          <cell r="C147">
            <v>2011</v>
          </cell>
          <cell r="D147" t="str">
            <v>ДЮСШ-Кудымкар</v>
          </cell>
          <cell r="E147" t="str">
            <v>3 км</v>
          </cell>
          <cell r="F147">
            <v>6.60069444444445</v>
          </cell>
          <cell r="G147" t="str">
            <v>Попов С.А.</v>
          </cell>
        </row>
        <row r="148">
          <cell r="A148">
            <v>99</v>
          </cell>
          <cell r="B148" t="str">
            <v>Мальцева Екатерина</v>
          </cell>
          <cell r="C148">
            <v>2011</v>
          </cell>
          <cell r="D148" t="str">
            <v xml:space="preserve">ДЮСШ Верещагино </v>
          </cell>
          <cell r="E148" t="str">
            <v>3 км.</v>
          </cell>
          <cell r="F148">
            <v>6.6423611111111098</v>
          </cell>
          <cell r="G148" t="str">
            <v>Федоров О.В.</v>
          </cell>
        </row>
        <row r="149">
          <cell r="A149">
            <v>100</v>
          </cell>
          <cell r="B149" t="str">
            <v>Вшивкова Мария</v>
          </cell>
          <cell r="C149">
            <v>2010</v>
          </cell>
          <cell r="D149" t="str">
            <v>ДЮСШ Верещагино</v>
          </cell>
          <cell r="E149" t="str">
            <v>3 км</v>
          </cell>
          <cell r="F149">
            <v>6.6840277777777803</v>
          </cell>
          <cell r="G149" t="str">
            <v>Томилов В.П.</v>
          </cell>
        </row>
        <row r="150">
          <cell r="A150">
            <v>101</v>
          </cell>
          <cell r="B150" t="str">
            <v>Глухих Мария</v>
          </cell>
          <cell r="C150">
            <v>2010</v>
          </cell>
          <cell r="D150" t="str">
            <v>ДЮСШ-Пешнигорт</v>
          </cell>
          <cell r="E150" t="str">
            <v>3 км</v>
          </cell>
          <cell r="F150">
            <v>6.72569444444445</v>
          </cell>
          <cell r="G150" t="str">
            <v>Денисов В.Д.</v>
          </cell>
        </row>
        <row r="151">
          <cell r="A151">
            <v>102</v>
          </cell>
          <cell r="B151" t="str">
            <v xml:space="preserve">Никонова Анастасия </v>
          </cell>
          <cell r="C151">
            <v>2010</v>
          </cell>
          <cell r="D151" t="str">
            <v>КМУ</v>
          </cell>
          <cell r="E151" t="str">
            <v>3 км</v>
          </cell>
          <cell r="F151">
            <v>6.7673611111111098</v>
          </cell>
          <cell r="G151" t="str">
            <v>Бражкина М.М.</v>
          </cell>
        </row>
        <row r="152">
          <cell r="A152">
            <v>103</v>
          </cell>
          <cell r="B152" t="str">
            <v>Плотников Давид</v>
          </cell>
          <cell r="C152">
            <v>2012</v>
          </cell>
          <cell r="D152" t="str">
            <v>Кува</v>
          </cell>
          <cell r="E152" t="str">
            <v>3 км</v>
          </cell>
          <cell r="F152">
            <v>6.8090277777777803</v>
          </cell>
          <cell r="G152" t="str">
            <v>Отинов А.Д.</v>
          </cell>
        </row>
        <row r="153">
          <cell r="A153">
            <v>104</v>
          </cell>
          <cell r="B153" t="str">
            <v>Мехоношина Елизавета</v>
          </cell>
          <cell r="C153">
            <v>2010</v>
          </cell>
          <cell r="D153" t="str">
            <v>СШОР «Старт»</v>
          </cell>
          <cell r="E153" t="str">
            <v>3 км</v>
          </cell>
          <cell r="F153">
            <v>6.85069444444445</v>
          </cell>
          <cell r="G153" t="str">
            <v>Казаринов А. Л.</v>
          </cell>
        </row>
        <row r="154">
          <cell r="A154">
            <v>105</v>
          </cell>
          <cell r="B154" t="str">
            <v>Тудвасева Кристина</v>
          </cell>
          <cell r="C154">
            <v>2010</v>
          </cell>
          <cell r="D154" t="str">
            <v>ДЮСШ Карагай</v>
          </cell>
          <cell r="E154" t="str">
            <v>3км</v>
          </cell>
          <cell r="F154">
            <v>6.8923611111111098</v>
          </cell>
          <cell r="G154" t="str">
            <v>Голев А.И.</v>
          </cell>
        </row>
        <row r="155">
          <cell r="A155">
            <v>106</v>
          </cell>
          <cell r="B155" t="str">
            <v>Щипицина София</v>
          </cell>
          <cell r="C155">
            <v>2012</v>
          </cell>
          <cell r="D155" t="str">
            <v>ДЮСШ Карагай</v>
          </cell>
          <cell r="E155" t="str">
            <v>3км</v>
          </cell>
          <cell r="F155">
            <v>6.9340277777777803</v>
          </cell>
          <cell r="G155" t="str">
            <v>Пономарева Т.В.</v>
          </cell>
        </row>
        <row r="156">
          <cell r="A156">
            <v>107</v>
          </cell>
          <cell r="B156" t="str">
            <v>Чуприянова Злата</v>
          </cell>
          <cell r="C156">
            <v>2012</v>
          </cell>
          <cell r="D156" t="str">
            <v>ДЮСШ Карагай</v>
          </cell>
          <cell r="E156" t="str">
            <v>3км</v>
          </cell>
          <cell r="F156">
            <v>6.97569444444445</v>
          </cell>
          <cell r="G156" t="str">
            <v>Пономарева Т.В.</v>
          </cell>
        </row>
        <row r="157">
          <cell r="A157">
            <v>108</v>
          </cell>
          <cell r="B157" t="str">
            <v>Черткова Виктория</v>
          </cell>
          <cell r="C157">
            <v>2012</v>
          </cell>
          <cell r="D157" t="str">
            <v>Летающий лыжник</v>
          </cell>
          <cell r="E157" t="str">
            <v>3 км</v>
          </cell>
          <cell r="F157">
            <v>7.0173611111111098</v>
          </cell>
          <cell r="G157" t="str">
            <v>Придчин А.С.</v>
          </cell>
        </row>
        <row r="158">
          <cell r="A158">
            <v>109</v>
          </cell>
          <cell r="B158" t="str">
            <v>Чернова Кристина</v>
          </cell>
          <cell r="C158">
            <v>2012</v>
          </cell>
          <cell r="D158" t="str">
            <v>ДЮСШ Карагай</v>
          </cell>
          <cell r="E158" t="str">
            <v>3км</v>
          </cell>
          <cell r="F158">
            <v>7.0590277777777803</v>
          </cell>
          <cell r="G158" t="str">
            <v>Голев А.И.</v>
          </cell>
        </row>
        <row r="159">
          <cell r="A159">
            <v>110</v>
          </cell>
          <cell r="B159" t="str">
            <v>Туктамышева Татьяна</v>
          </cell>
          <cell r="C159">
            <v>2012</v>
          </cell>
          <cell r="D159" t="str">
            <v>ДЮСШ Карагай</v>
          </cell>
          <cell r="E159" t="str">
            <v>3км</v>
          </cell>
          <cell r="F159">
            <v>7.10069444444445</v>
          </cell>
          <cell r="G159" t="str">
            <v>Пономарева Т.В.</v>
          </cell>
        </row>
        <row r="160">
          <cell r="A160">
            <v>111</v>
          </cell>
          <cell r="B160" t="str">
            <v>Сабурова Яна</v>
          </cell>
          <cell r="C160">
            <v>2012</v>
          </cell>
          <cell r="D160" t="str">
            <v>ДЮСШ-Кудымкар</v>
          </cell>
          <cell r="E160" t="str">
            <v>3 км</v>
          </cell>
          <cell r="F160">
            <v>7.1423611111111098</v>
          </cell>
          <cell r="G160" t="str">
            <v>Казаринов А. Л.</v>
          </cell>
        </row>
        <row r="161">
          <cell r="A161">
            <v>112</v>
          </cell>
          <cell r="B161" t="str">
            <v>Рискова Елизавета</v>
          </cell>
          <cell r="C161">
            <v>2013</v>
          </cell>
          <cell r="D161" t="str">
            <v>ДЮСШ-Кудымкар</v>
          </cell>
          <cell r="E161" t="str">
            <v>3 км</v>
          </cell>
          <cell r="F161">
            <v>7.1840277777777803</v>
          </cell>
          <cell r="G161" t="str">
            <v>Попов Т.А.</v>
          </cell>
        </row>
        <row r="162">
          <cell r="A162">
            <v>113</v>
          </cell>
          <cell r="B162" t="str">
            <v>Рискова Елизавета</v>
          </cell>
          <cell r="C162">
            <v>2013</v>
          </cell>
          <cell r="D162" t="str">
            <v>СТАРТ г. Кудымкар</v>
          </cell>
          <cell r="E162" t="str">
            <v>3 км</v>
          </cell>
          <cell r="F162">
            <v>7.22569444444445</v>
          </cell>
          <cell r="G162" t="str">
            <v>Мальцев Л.А.</v>
          </cell>
        </row>
        <row r="163">
          <cell r="A163">
            <v>114</v>
          </cell>
          <cell r="B163" t="str">
            <v xml:space="preserve">Радостева Алиса </v>
          </cell>
          <cell r="C163">
            <v>2013</v>
          </cell>
          <cell r="D163" t="str">
            <v>ДЮСШ-Кудымкар</v>
          </cell>
          <cell r="E163" t="str">
            <v>3 км</v>
          </cell>
          <cell r="F163">
            <v>7.2673611111111098</v>
          </cell>
          <cell r="G163" t="str">
            <v>Попов Т.А.</v>
          </cell>
        </row>
        <row r="164">
          <cell r="A164">
            <v>115</v>
          </cell>
          <cell r="B164" t="str">
            <v xml:space="preserve">Попова Юлия </v>
          </cell>
          <cell r="C164">
            <v>2012</v>
          </cell>
          <cell r="D164" t="str">
            <v>ДЮСШ-Кудымкар</v>
          </cell>
          <cell r="E164" t="str">
            <v>3 км</v>
          </cell>
          <cell r="F164">
            <v>7.3090277777777803</v>
          </cell>
          <cell r="G164" t="str">
            <v>Попов Т.А.</v>
          </cell>
        </row>
        <row r="165">
          <cell r="A165">
            <v>116</v>
          </cell>
          <cell r="B165" t="str">
            <v>Никонова Таисья</v>
          </cell>
          <cell r="C165">
            <v>2013</v>
          </cell>
          <cell r="D165" t="str">
            <v xml:space="preserve">ДЮСШ Верещагино </v>
          </cell>
          <cell r="E165" t="str">
            <v>3 км.</v>
          </cell>
          <cell r="F165">
            <v>7.35069444444445</v>
          </cell>
          <cell r="G165" t="str">
            <v>Федоров О.В.</v>
          </cell>
        </row>
        <row r="166">
          <cell r="A166">
            <v>117</v>
          </cell>
          <cell r="B166" t="str">
            <v>Петров Леонид</v>
          </cell>
          <cell r="C166">
            <v>1968</v>
          </cell>
          <cell r="D166" t="str">
            <v>Ветераны-Кудымкар</v>
          </cell>
          <cell r="E166" t="str">
            <v>3 км</v>
          </cell>
          <cell r="F166">
            <v>7.3923611111111098</v>
          </cell>
          <cell r="G166">
            <v>0</v>
          </cell>
        </row>
        <row r="167">
          <cell r="A167">
            <v>118</v>
          </cell>
          <cell r="B167" t="str">
            <v xml:space="preserve">Захарова Карина </v>
          </cell>
          <cell r="C167">
            <v>2008</v>
          </cell>
          <cell r="D167" t="str">
            <v>ДЮСШ-Кудымкар</v>
          </cell>
          <cell r="E167" t="str">
            <v>3 км</v>
          </cell>
          <cell r="F167">
            <v>7.4340277777777803</v>
          </cell>
          <cell r="G167" t="str">
            <v>Попов Т.А.</v>
          </cell>
        </row>
        <row r="168">
          <cell r="A168">
            <v>119</v>
          </cell>
          <cell r="B168" t="str">
            <v>Гуляева Вероника</v>
          </cell>
          <cell r="C168">
            <v>2013</v>
          </cell>
          <cell r="D168" t="str">
            <v>ДЮСШ Карагай</v>
          </cell>
          <cell r="E168" t="str">
            <v>3км</v>
          </cell>
          <cell r="F168">
            <v>7.47569444444445</v>
          </cell>
          <cell r="G168" t="str">
            <v>Пономарева Т.В.</v>
          </cell>
        </row>
        <row r="169">
          <cell r="A169">
            <v>120</v>
          </cell>
          <cell r="B169" t="str">
            <v xml:space="preserve">Баяндина Анна </v>
          </cell>
          <cell r="C169">
            <v>2013</v>
          </cell>
          <cell r="D169" t="str">
            <v>ДЮСШ-Кудымкар</v>
          </cell>
          <cell r="E169" t="str">
            <v>3 км</v>
          </cell>
          <cell r="F169">
            <v>7.5173611111111098</v>
          </cell>
          <cell r="G169" t="str">
            <v>Попов Т.А.</v>
          </cell>
        </row>
        <row r="170">
          <cell r="A170">
            <v>121</v>
          </cell>
          <cell r="B170" t="str">
            <v>Мехоношина Елизавета</v>
          </cell>
          <cell r="C170">
            <v>2009</v>
          </cell>
          <cell r="D170" t="str">
            <v>ДЮСШ-Пешнигорт</v>
          </cell>
          <cell r="E170" t="str">
            <v>3 км</v>
          </cell>
          <cell r="F170">
            <v>7.5590277777777803</v>
          </cell>
          <cell r="G170" t="str">
            <v>Денисов В.Д.</v>
          </cell>
        </row>
        <row r="171">
          <cell r="A171">
            <v>122</v>
          </cell>
          <cell r="B171" t="str">
            <v xml:space="preserve">Фирсова Алена </v>
          </cell>
          <cell r="C171">
            <v>2009</v>
          </cell>
          <cell r="D171" t="str">
            <v>КМУ</v>
          </cell>
          <cell r="E171" t="str">
            <v>3 км</v>
          </cell>
          <cell r="F171">
            <v>7.60069444444445</v>
          </cell>
          <cell r="G171" t="str">
            <v>Бражкина М.М.</v>
          </cell>
        </row>
        <row r="172">
          <cell r="A172">
            <v>123</v>
          </cell>
          <cell r="B172" t="str">
            <v>Батина Анна</v>
          </cell>
          <cell r="C172">
            <v>2009</v>
          </cell>
          <cell r="D172" t="str">
            <v>КМУ</v>
          </cell>
          <cell r="E172" t="str">
            <v>3 км</v>
          </cell>
          <cell r="F172">
            <v>7.6423611111111098</v>
          </cell>
          <cell r="G172" t="str">
            <v>Бражкина М.М.</v>
          </cell>
        </row>
        <row r="173">
          <cell r="A173">
            <v>124</v>
          </cell>
          <cell r="B173" t="str">
            <v>Ульяянов Матвей</v>
          </cell>
          <cell r="C173">
            <v>2012</v>
          </cell>
          <cell r="D173" t="str">
            <v>Кува</v>
          </cell>
          <cell r="E173" t="str">
            <v>3 км</v>
          </cell>
          <cell r="F173">
            <v>7.6840277777777803</v>
          </cell>
          <cell r="G173" t="str">
            <v>Отинов А.Д.</v>
          </cell>
        </row>
        <row r="174">
          <cell r="A174">
            <v>125</v>
          </cell>
          <cell r="B174" t="str">
            <v>Парфилов Роман</v>
          </cell>
          <cell r="C174">
            <v>2013</v>
          </cell>
          <cell r="D174" t="str">
            <v>Кува</v>
          </cell>
          <cell r="E174" t="str">
            <v>3 км</v>
          </cell>
          <cell r="F174">
            <v>7.72569444444445</v>
          </cell>
          <cell r="G174" t="str">
            <v>Отинов А.Д.</v>
          </cell>
        </row>
        <row r="175">
          <cell r="A175">
            <v>126</v>
          </cell>
          <cell r="B175" t="str">
            <v>Маслова Эвелина</v>
          </cell>
          <cell r="C175">
            <v>2009</v>
          </cell>
          <cell r="D175" t="str">
            <v>ДЮСШ Карагай</v>
          </cell>
          <cell r="E175" t="str">
            <v>3км</v>
          </cell>
          <cell r="F175">
            <v>7.7673611111111098</v>
          </cell>
          <cell r="G175" t="str">
            <v>Голев А.И.</v>
          </cell>
        </row>
        <row r="176">
          <cell r="A176">
            <v>127</v>
          </cell>
          <cell r="B176" t="str">
            <v xml:space="preserve">Вотинова Ульяна </v>
          </cell>
          <cell r="C176">
            <v>2009</v>
          </cell>
          <cell r="D176" t="str">
            <v>ДЮСШ Карагай</v>
          </cell>
          <cell r="E176" t="str">
            <v>3км</v>
          </cell>
          <cell r="F176">
            <v>7.8090277777777803</v>
          </cell>
          <cell r="G176" t="str">
            <v>Голев А.И.</v>
          </cell>
        </row>
        <row r="177">
          <cell r="A177">
            <v>128</v>
          </cell>
          <cell r="B177" t="str">
            <v xml:space="preserve">Шестина Анастасия </v>
          </cell>
          <cell r="C177">
            <v>2008</v>
          </cell>
          <cell r="D177" t="str">
            <v>КМУ</v>
          </cell>
          <cell r="E177" t="str">
            <v>3 км</v>
          </cell>
          <cell r="F177">
            <v>7.85069444444445</v>
          </cell>
          <cell r="G177" t="str">
            <v>Бражкина М.М.</v>
          </cell>
        </row>
        <row r="178">
          <cell r="A178">
            <v>129</v>
          </cell>
          <cell r="B178" t="str">
            <v xml:space="preserve">Сидоренко Светлана </v>
          </cell>
          <cell r="C178">
            <v>2008</v>
          </cell>
          <cell r="D178" t="str">
            <v>КМУ</v>
          </cell>
          <cell r="E178" t="str">
            <v>3 км</v>
          </cell>
          <cell r="F178">
            <v>7.8923611111111098</v>
          </cell>
          <cell r="G178" t="str">
            <v>Бражкина М.М.</v>
          </cell>
        </row>
        <row r="179">
          <cell r="A179">
            <v>130</v>
          </cell>
          <cell r="B179" t="str">
            <v>Бражкина Василиса</v>
          </cell>
          <cell r="C179">
            <v>2008</v>
          </cell>
          <cell r="D179" t="str">
            <v>ДЮСШ-Белоево</v>
          </cell>
          <cell r="E179" t="str">
            <v>3км</v>
          </cell>
          <cell r="F179">
            <v>7.9340277777777803</v>
          </cell>
          <cell r="G179" t="str">
            <v>Старцев В.А.</v>
          </cell>
        </row>
        <row r="180">
          <cell r="A180">
            <v>131</v>
          </cell>
          <cell r="B180" t="str">
            <v xml:space="preserve">Мехоношина Карина </v>
          </cell>
          <cell r="C180">
            <v>2007</v>
          </cell>
          <cell r="D180" t="str">
            <v>КМУ</v>
          </cell>
          <cell r="E180" t="str">
            <v>3 км</v>
          </cell>
          <cell r="F180">
            <v>7.97569444444445</v>
          </cell>
          <cell r="G180" t="str">
            <v>Бражкина М.М.</v>
          </cell>
        </row>
        <row r="181">
          <cell r="A181">
            <v>132</v>
          </cell>
          <cell r="B181" t="str">
            <v xml:space="preserve">Крохалева Софья </v>
          </cell>
          <cell r="C181">
            <v>2007</v>
          </cell>
          <cell r="D181" t="str">
            <v>КМУ</v>
          </cell>
          <cell r="E181" t="str">
            <v>3 км</v>
          </cell>
          <cell r="F181">
            <v>8.0173611111111107</v>
          </cell>
          <cell r="G181" t="str">
            <v>Бражкина М.М.</v>
          </cell>
        </row>
        <row r="182">
          <cell r="A182">
            <v>133</v>
          </cell>
          <cell r="B182" t="str">
            <v xml:space="preserve">Климова Татьяна </v>
          </cell>
          <cell r="C182">
            <v>2007</v>
          </cell>
          <cell r="D182" t="str">
            <v>КМУ</v>
          </cell>
          <cell r="E182" t="str">
            <v>3 км</v>
          </cell>
          <cell r="F182">
            <v>8.0590277777777803</v>
          </cell>
          <cell r="G182" t="str">
            <v>Бражкина М.М.</v>
          </cell>
        </row>
        <row r="183">
          <cell r="A183">
            <v>134</v>
          </cell>
          <cell r="B183" t="str">
            <v xml:space="preserve">Климова Диана </v>
          </cell>
          <cell r="C183">
            <v>2007</v>
          </cell>
          <cell r="D183" t="str">
            <v>КМУ</v>
          </cell>
          <cell r="E183" t="str">
            <v>3 км</v>
          </cell>
          <cell r="F183">
            <v>8.10069444444445</v>
          </cell>
          <cell r="G183" t="str">
            <v>Бражкина М.М.</v>
          </cell>
        </row>
        <row r="184">
          <cell r="A184">
            <v>135</v>
          </cell>
          <cell r="B184" t="str">
            <v>Тылибцева Софья</v>
          </cell>
          <cell r="C184">
            <v>2007</v>
          </cell>
          <cell r="D184" t="str">
            <v>КМУ</v>
          </cell>
          <cell r="E184" t="str">
            <v>3 км</v>
          </cell>
          <cell r="F184">
            <v>8.1423611111111107</v>
          </cell>
          <cell r="G184" t="str">
            <v>Бражкина М.М.</v>
          </cell>
        </row>
        <row r="185">
          <cell r="A185">
            <v>136</v>
          </cell>
          <cell r="B185" t="str">
            <v xml:space="preserve">Караваева Екатерина </v>
          </cell>
          <cell r="C185">
            <v>2005</v>
          </cell>
          <cell r="D185" t="str">
            <v>КЛТ</v>
          </cell>
          <cell r="E185" t="str">
            <v>3 км</v>
          </cell>
          <cell r="F185">
            <v>8.1840277777777803</v>
          </cell>
          <cell r="G185" t="str">
            <v>Зубов И.И.</v>
          </cell>
        </row>
        <row r="186">
          <cell r="A186">
            <v>137</v>
          </cell>
          <cell r="B186" t="str">
            <v>Пономарева Светлана</v>
          </cell>
          <cell r="C186">
            <v>2005</v>
          </cell>
          <cell r="D186" t="str">
            <v>ДЮСШ Карагай</v>
          </cell>
          <cell r="E186" t="str">
            <v>3км</v>
          </cell>
          <cell r="F186">
            <v>8.22569444444445</v>
          </cell>
          <cell r="G186" t="str">
            <v>Пономарева Т.В.</v>
          </cell>
        </row>
        <row r="187">
          <cell r="A187">
            <v>138</v>
          </cell>
          <cell r="B187" t="str">
            <v>Чугаинова Татьяна</v>
          </cell>
          <cell r="C187">
            <v>1985</v>
          </cell>
          <cell r="D187" t="str">
            <v>Кочево</v>
          </cell>
          <cell r="E187" t="str">
            <v>3км</v>
          </cell>
          <cell r="F187">
            <v>8.2673611111111107</v>
          </cell>
          <cell r="G187">
            <v>0</v>
          </cell>
        </row>
        <row r="188">
          <cell r="A188">
            <v>139</v>
          </cell>
          <cell r="B188" t="str">
            <v>Сизова Алена</v>
          </cell>
          <cell r="C188">
            <v>1997</v>
          </cell>
          <cell r="D188" t="str">
            <v>Кочево</v>
          </cell>
          <cell r="E188" t="str">
            <v>3 км</v>
          </cell>
          <cell r="F188">
            <v>8.3090277777777803</v>
          </cell>
          <cell r="G188">
            <v>0</v>
          </cell>
        </row>
        <row r="189">
          <cell r="A189">
            <v>140</v>
          </cell>
          <cell r="B189" t="str">
            <v>Надымов Роман</v>
          </cell>
          <cell r="C189">
            <v>2011</v>
          </cell>
          <cell r="D189" t="str">
            <v>ДЮСШ Кудымкар</v>
          </cell>
          <cell r="E189" t="str">
            <v>3 км</v>
          </cell>
          <cell r="F189">
            <v>8.35069444444445</v>
          </cell>
          <cell r="G189">
            <v>0</v>
          </cell>
        </row>
        <row r="190">
          <cell r="A190">
            <v>141</v>
          </cell>
          <cell r="B190" t="e">
            <v>#N/A</v>
          </cell>
          <cell r="C190" t="e">
            <v>#N/A</v>
          </cell>
          <cell r="D190" t="e">
            <v>#N/A</v>
          </cell>
          <cell r="E190" t="e">
            <v>#N/A</v>
          </cell>
          <cell r="F190">
            <v>8.3923611111111107</v>
          </cell>
          <cell r="G190" t="e">
            <v>#N/A</v>
          </cell>
        </row>
        <row r="191">
          <cell r="A191">
            <v>142</v>
          </cell>
          <cell r="B191" t="str">
            <v xml:space="preserve">Тетерлев Богдан </v>
          </cell>
          <cell r="C191">
            <v>2011</v>
          </cell>
          <cell r="D191" t="str">
            <v>ДЮСШ-Кудымкар</v>
          </cell>
          <cell r="E191" t="str">
            <v>6 км</v>
          </cell>
          <cell r="F191">
            <v>8.4340277777777803</v>
          </cell>
          <cell r="G191" t="str">
            <v>Попов Т.А.</v>
          </cell>
        </row>
        <row r="192">
          <cell r="A192">
            <v>143</v>
          </cell>
          <cell r="B192" t="str">
            <v>Мехоношин Данила</v>
          </cell>
          <cell r="C192">
            <v>2011</v>
          </cell>
          <cell r="D192" t="str">
            <v>ДЮСШ-Пешнигорт</v>
          </cell>
          <cell r="E192" t="str">
            <v>6 км</v>
          </cell>
          <cell r="F192">
            <v>8.47569444444445</v>
          </cell>
          <cell r="G192" t="str">
            <v>Денисов В.Д.</v>
          </cell>
        </row>
        <row r="193">
          <cell r="A193"/>
          <cell r="B193" t="e">
            <v>#N/A</v>
          </cell>
          <cell r="C193" t="e">
            <v>#N/A</v>
          </cell>
          <cell r="D193" t="e">
            <v>#N/A</v>
          </cell>
          <cell r="E193" t="e">
            <v>#N/A</v>
          </cell>
          <cell r="F193">
            <v>8.5173611111111107</v>
          </cell>
          <cell r="G193" t="e">
            <v>#N/A</v>
          </cell>
        </row>
        <row r="194">
          <cell r="A194">
            <v>145</v>
          </cell>
          <cell r="B194" t="e">
            <v>#N/A</v>
          </cell>
          <cell r="C194" t="e">
            <v>#N/A</v>
          </cell>
          <cell r="D194" t="e">
            <v>#N/A</v>
          </cell>
          <cell r="E194" t="e">
            <v>#N/A</v>
          </cell>
          <cell r="F194">
            <v>8.5590277777777803</v>
          </cell>
          <cell r="G194" t="e">
            <v>#N/A</v>
          </cell>
        </row>
        <row r="195">
          <cell r="A195">
            <v>146</v>
          </cell>
          <cell r="B195" t="e">
            <v>#N/A</v>
          </cell>
          <cell r="C195" t="e">
            <v>#N/A</v>
          </cell>
          <cell r="D195" t="e">
            <v>#N/A</v>
          </cell>
          <cell r="E195" t="e">
            <v>#N/A</v>
          </cell>
          <cell r="F195">
            <v>8.60069444444445</v>
          </cell>
          <cell r="G195" t="e">
            <v>#N/A</v>
          </cell>
        </row>
        <row r="196">
          <cell r="A196">
            <v>147</v>
          </cell>
          <cell r="B196" t="e">
            <v>#N/A</v>
          </cell>
          <cell r="C196" t="e">
            <v>#N/A</v>
          </cell>
          <cell r="D196" t="e">
            <v>#N/A</v>
          </cell>
          <cell r="E196" t="e">
            <v>#N/A</v>
          </cell>
          <cell r="F196">
            <v>8.6423611111111107</v>
          </cell>
          <cell r="G196" t="e">
            <v>#N/A</v>
          </cell>
        </row>
        <row r="197">
          <cell r="A197">
            <v>264</v>
          </cell>
          <cell r="B197" t="e">
            <v>#N/A</v>
          </cell>
          <cell r="C197" t="e">
            <v>#N/A</v>
          </cell>
          <cell r="D197" t="e">
            <v>#N/A</v>
          </cell>
          <cell r="E197" t="e">
            <v>#N/A</v>
          </cell>
          <cell r="F197">
            <v>8.6840277777777803</v>
          </cell>
          <cell r="G197" t="e">
            <v>#N/A</v>
          </cell>
        </row>
        <row r="198">
          <cell r="A198">
            <v>265</v>
          </cell>
          <cell r="B198" t="e">
            <v>#N/A</v>
          </cell>
          <cell r="C198" t="e">
            <v>#N/A</v>
          </cell>
          <cell r="D198" t="e">
            <v>#N/A</v>
          </cell>
          <cell r="E198" t="e">
            <v>#N/A</v>
          </cell>
          <cell r="F198">
            <v>8.72569444444445</v>
          </cell>
          <cell r="G198" t="e">
            <v>#N/A</v>
          </cell>
        </row>
        <row r="199">
          <cell r="A199">
            <v>266</v>
          </cell>
          <cell r="B199" t="e">
            <v>#N/A</v>
          </cell>
          <cell r="C199" t="e">
            <v>#N/A</v>
          </cell>
          <cell r="D199" t="e">
            <v>#N/A</v>
          </cell>
          <cell r="E199" t="e">
            <v>#N/A</v>
          </cell>
          <cell r="F199">
            <v>8.7673611111111107</v>
          </cell>
          <cell r="G199" t="e">
            <v>#N/A</v>
          </cell>
        </row>
        <row r="200">
          <cell r="A200">
            <v>267</v>
          </cell>
          <cell r="B200" t="e">
            <v>#N/A</v>
          </cell>
          <cell r="C200" t="e">
            <v>#N/A</v>
          </cell>
          <cell r="D200" t="e">
            <v>#N/A</v>
          </cell>
          <cell r="E200" t="e">
            <v>#N/A</v>
          </cell>
          <cell r="F200">
            <v>8.8090277777777803</v>
          </cell>
          <cell r="G200" t="e">
            <v>#N/A</v>
          </cell>
        </row>
        <row r="201">
          <cell r="A201">
            <v>268</v>
          </cell>
          <cell r="B201" t="e">
            <v>#N/A</v>
          </cell>
          <cell r="C201" t="e">
            <v>#N/A</v>
          </cell>
          <cell r="D201" t="e">
            <v>#N/A</v>
          </cell>
          <cell r="E201" t="e">
            <v>#N/A</v>
          </cell>
          <cell r="F201">
            <v>8.85069444444445</v>
          </cell>
          <cell r="G201" t="e">
            <v>#N/A</v>
          </cell>
        </row>
        <row r="202">
          <cell r="A202">
            <v>269</v>
          </cell>
          <cell r="B202" t="e">
            <v>#N/A</v>
          </cell>
          <cell r="C202" t="e">
            <v>#N/A</v>
          </cell>
          <cell r="D202" t="e">
            <v>#N/A</v>
          </cell>
          <cell r="E202" t="e">
            <v>#N/A</v>
          </cell>
          <cell r="F202">
            <v>8.8923611111111107</v>
          </cell>
          <cell r="G202" t="e">
            <v>#N/A</v>
          </cell>
        </row>
        <row r="203">
          <cell r="A203">
            <v>270</v>
          </cell>
          <cell r="B203" t="e">
            <v>#N/A</v>
          </cell>
          <cell r="C203" t="e">
            <v>#N/A</v>
          </cell>
          <cell r="D203" t="e">
            <v>#N/A</v>
          </cell>
          <cell r="E203" t="e">
            <v>#N/A</v>
          </cell>
          <cell r="F203">
            <v>8.9340277777777803</v>
          </cell>
          <cell r="G203" t="e">
            <v>#N/A</v>
          </cell>
        </row>
        <row r="204">
          <cell r="A204">
            <v>271</v>
          </cell>
          <cell r="B204" t="e">
            <v>#N/A</v>
          </cell>
          <cell r="C204" t="e">
            <v>#N/A</v>
          </cell>
          <cell r="D204" t="e">
            <v>#N/A</v>
          </cell>
          <cell r="E204" t="e">
            <v>#N/A</v>
          </cell>
          <cell r="F204">
            <v>8.97569444444445</v>
          </cell>
          <cell r="G204" t="e">
            <v>#N/A</v>
          </cell>
        </row>
        <row r="205">
          <cell r="A205">
            <v>272</v>
          </cell>
          <cell r="B205" t="e">
            <v>#N/A</v>
          </cell>
          <cell r="C205" t="e">
            <v>#N/A</v>
          </cell>
          <cell r="D205" t="e">
            <v>#N/A</v>
          </cell>
          <cell r="E205" t="e">
            <v>#N/A</v>
          </cell>
          <cell r="F205">
            <v>9.0173611111111107</v>
          </cell>
          <cell r="G205" t="e">
            <v>#N/A</v>
          </cell>
        </row>
        <row r="206">
          <cell r="A206">
            <v>273</v>
          </cell>
          <cell r="B206" t="e">
            <v>#N/A</v>
          </cell>
          <cell r="C206" t="e">
            <v>#N/A</v>
          </cell>
          <cell r="D206" t="e">
            <v>#N/A</v>
          </cell>
          <cell r="E206" t="e">
            <v>#N/A</v>
          </cell>
          <cell r="F206">
            <v>9.0590277777777803</v>
          </cell>
          <cell r="G206" t="e">
            <v>#N/A</v>
          </cell>
        </row>
        <row r="207">
          <cell r="A207">
            <v>274</v>
          </cell>
          <cell r="B207" t="e">
            <v>#N/A</v>
          </cell>
          <cell r="C207" t="e">
            <v>#N/A</v>
          </cell>
          <cell r="D207" t="e">
            <v>#N/A</v>
          </cell>
          <cell r="E207" t="e">
            <v>#N/A</v>
          </cell>
          <cell r="F207">
            <v>9.10069444444445</v>
          </cell>
          <cell r="G207" t="e">
            <v>#N/A</v>
          </cell>
        </row>
        <row r="208">
          <cell r="A208">
            <v>275</v>
          </cell>
          <cell r="B208" t="e">
            <v>#N/A</v>
          </cell>
          <cell r="C208" t="e">
            <v>#N/A</v>
          </cell>
          <cell r="D208" t="e">
            <v>#N/A</v>
          </cell>
          <cell r="E208" t="e">
            <v>#N/A</v>
          </cell>
          <cell r="F208">
            <v>9.1423611111111107</v>
          </cell>
          <cell r="G208" t="e">
            <v>#N/A</v>
          </cell>
        </row>
        <row r="209">
          <cell r="A209">
            <v>276</v>
          </cell>
          <cell r="B209" t="e">
            <v>#N/A</v>
          </cell>
          <cell r="C209" t="e">
            <v>#N/A</v>
          </cell>
          <cell r="D209" t="e">
            <v>#N/A</v>
          </cell>
          <cell r="E209" t="e">
            <v>#N/A</v>
          </cell>
          <cell r="F209">
            <v>9.1840277777777803</v>
          </cell>
          <cell r="G209" t="e">
            <v>#N/A</v>
          </cell>
        </row>
        <row r="210">
          <cell r="A210">
            <v>277</v>
          </cell>
          <cell r="B210" t="e">
            <v>#N/A</v>
          </cell>
          <cell r="C210" t="e">
            <v>#N/A</v>
          </cell>
          <cell r="D210" t="e">
            <v>#N/A</v>
          </cell>
          <cell r="E210" t="e">
            <v>#N/A</v>
          </cell>
          <cell r="F210">
            <v>9.22569444444445</v>
          </cell>
          <cell r="G210" t="e">
            <v>#N/A</v>
          </cell>
        </row>
        <row r="211">
          <cell r="A211">
            <v>278</v>
          </cell>
          <cell r="B211" t="e">
            <v>#N/A</v>
          </cell>
          <cell r="C211" t="e">
            <v>#N/A</v>
          </cell>
          <cell r="D211" t="e">
            <v>#N/A</v>
          </cell>
          <cell r="E211" t="e">
            <v>#N/A</v>
          </cell>
          <cell r="F211">
            <v>9.2673611111111107</v>
          </cell>
          <cell r="G211" t="e">
            <v>#N/A</v>
          </cell>
        </row>
        <row r="212">
          <cell r="A212">
            <v>279</v>
          </cell>
          <cell r="B212" t="e">
            <v>#N/A</v>
          </cell>
          <cell r="C212" t="e">
            <v>#N/A</v>
          </cell>
          <cell r="D212" t="e">
            <v>#N/A</v>
          </cell>
          <cell r="E212" t="e">
            <v>#N/A</v>
          </cell>
          <cell r="F212">
            <v>9.3090277777777803</v>
          </cell>
          <cell r="G212" t="e">
            <v>#N/A</v>
          </cell>
        </row>
        <row r="213">
          <cell r="A213">
            <v>280</v>
          </cell>
          <cell r="B213" t="e">
            <v>#N/A</v>
          </cell>
          <cell r="C213" t="e">
            <v>#N/A</v>
          </cell>
          <cell r="D213" t="e">
            <v>#N/A</v>
          </cell>
          <cell r="E213" t="e">
            <v>#N/A</v>
          </cell>
          <cell r="F213">
            <v>9.35069444444445</v>
          </cell>
          <cell r="G213" t="e">
            <v>#N/A</v>
          </cell>
        </row>
        <row r="214">
          <cell r="A214">
            <v>281</v>
          </cell>
          <cell r="B214" t="e">
            <v>#N/A</v>
          </cell>
          <cell r="C214" t="e">
            <v>#N/A</v>
          </cell>
          <cell r="D214" t="e">
            <v>#N/A</v>
          </cell>
          <cell r="E214" t="e">
            <v>#N/A</v>
          </cell>
          <cell r="F214">
            <v>9.3923611111111107</v>
          </cell>
          <cell r="G214" t="e">
            <v>#N/A</v>
          </cell>
        </row>
        <row r="215">
          <cell r="A215">
            <v>282</v>
          </cell>
          <cell r="B215" t="e">
            <v>#N/A</v>
          </cell>
          <cell r="C215" t="e">
            <v>#N/A</v>
          </cell>
          <cell r="D215" t="e">
            <v>#N/A</v>
          </cell>
          <cell r="E215" t="e">
            <v>#N/A</v>
          </cell>
          <cell r="F215">
            <v>9.4340277777777803</v>
          </cell>
          <cell r="G215" t="e">
            <v>#N/A</v>
          </cell>
        </row>
        <row r="216">
          <cell r="A216">
            <v>283</v>
          </cell>
          <cell r="B216" t="e">
            <v>#N/A</v>
          </cell>
          <cell r="C216" t="e">
            <v>#N/A</v>
          </cell>
          <cell r="D216" t="e">
            <v>#N/A</v>
          </cell>
          <cell r="E216" t="e">
            <v>#N/A</v>
          </cell>
          <cell r="F216">
            <v>9.47569444444445</v>
          </cell>
          <cell r="G216" t="e">
            <v>#N/A</v>
          </cell>
        </row>
        <row r="217">
          <cell r="A217">
            <v>284</v>
          </cell>
          <cell r="B217" t="e">
            <v>#N/A</v>
          </cell>
          <cell r="C217" t="e">
            <v>#N/A</v>
          </cell>
          <cell r="D217" t="e">
            <v>#N/A</v>
          </cell>
          <cell r="E217" t="e">
            <v>#N/A</v>
          </cell>
          <cell r="F217">
            <v>9.5173611111111107</v>
          </cell>
          <cell r="G217" t="e">
            <v>#N/A</v>
          </cell>
        </row>
        <row r="218">
          <cell r="A218">
            <v>285</v>
          </cell>
          <cell r="B218" t="e">
            <v>#N/A</v>
          </cell>
          <cell r="C218" t="e">
            <v>#N/A</v>
          </cell>
          <cell r="D218" t="e">
            <v>#N/A</v>
          </cell>
          <cell r="E218" t="e">
            <v>#N/A</v>
          </cell>
          <cell r="F218">
            <v>9.5590277777777803</v>
          </cell>
          <cell r="G218" t="e">
            <v>#N/A</v>
          </cell>
        </row>
        <row r="219">
          <cell r="A219">
            <v>286</v>
          </cell>
          <cell r="B219" t="e">
            <v>#N/A</v>
          </cell>
          <cell r="C219" t="e">
            <v>#N/A</v>
          </cell>
          <cell r="D219" t="e">
            <v>#N/A</v>
          </cell>
          <cell r="E219" t="e">
            <v>#N/A</v>
          </cell>
          <cell r="F219">
            <v>9.60069444444445</v>
          </cell>
          <cell r="G219" t="e">
            <v>#N/A</v>
          </cell>
        </row>
        <row r="220">
          <cell r="A220">
            <v>287</v>
          </cell>
          <cell r="B220" t="e">
            <v>#N/A</v>
          </cell>
          <cell r="C220" t="e">
            <v>#N/A</v>
          </cell>
          <cell r="D220" t="e">
            <v>#N/A</v>
          </cell>
          <cell r="E220" t="e">
            <v>#N/A</v>
          </cell>
          <cell r="F220">
            <v>9.6423611111111107</v>
          </cell>
          <cell r="G220" t="e">
            <v>#N/A</v>
          </cell>
        </row>
        <row r="221">
          <cell r="A221">
            <v>288</v>
          </cell>
          <cell r="B221" t="e">
            <v>#N/A</v>
          </cell>
          <cell r="C221" t="e">
            <v>#N/A</v>
          </cell>
          <cell r="D221" t="e">
            <v>#N/A</v>
          </cell>
          <cell r="E221" t="e">
            <v>#N/A</v>
          </cell>
          <cell r="F221">
            <v>9.6840277777777803</v>
          </cell>
          <cell r="G221" t="e">
            <v>#N/A</v>
          </cell>
        </row>
        <row r="222">
          <cell r="A222">
            <v>289</v>
          </cell>
          <cell r="B222" t="e">
            <v>#N/A</v>
          </cell>
          <cell r="C222" t="e">
            <v>#N/A</v>
          </cell>
          <cell r="D222" t="e">
            <v>#N/A</v>
          </cell>
          <cell r="E222" t="e">
            <v>#N/A</v>
          </cell>
          <cell r="F222">
            <v>9.72569444444445</v>
          </cell>
          <cell r="G222" t="e">
            <v>#N/A</v>
          </cell>
        </row>
        <row r="223">
          <cell r="A223">
            <v>290</v>
          </cell>
          <cell r="B223" t="e">
            <v>#N/A</v>
          </cell>
          <cell r="C223" t="e">
            <v>#N/A</v>
          </cell>
          <cell r="D223" t="e">
            <v>#N/A</v>
          </cell>
          <cell r="E223" t="e">
            <v>#N/A</v>
          </cell>
          <cell r="F223">
            <v>9.7673611111111107</v>
          </cell>
          <cell r="G223" t="e">
            <v>#N/A</v>
          </cell>
        </row>
        <row r="224">
          <cell r="A224">
            <v>291</v>
          </cell>
          <cell r="B224" t="e">
            <v>#N/A</v>
          </cell>
          <cell r="C224" t="e">
            <v>#N/A</v>
          </cell>
          <cell r="D224" t="e">
            <v>#N/A</v>
          </cell>
          <cell r="E224" t="e">
            <v>#N/A</v>
          </cell>
          <cell r="F224">
            <v>9.8090277777777803</v>
          </cell>
          <cell r="G224" t="e">
            <v>#N/A</v>
          </cell>
        </row>
        <row r="225">
          <cell r="A225">
            <v>292</v>
          </cell>
          <cell r="B225" t="e">
            <v>#N/A</v>
          </cell>
          <cell r="C225" t="e">
            <v>#N/A</v>
          </cell>
          <cell r="D225" t="e">
            <v>#N/A</v>
          </cell>
          <cell r="E225" t="e">
            <v>#N/A</v>
          </cell>
          <cell r="F225">
            <v>9.85069444444445</v>
          </cell>
          <cell r="G225" t="e">
            <v>#N/A</v>
          </cell>
        </row>
        <row r="226">
          <cell r="A226">
            <v>293</v>
          </cell>
          <cell r="B226" t="e">
            <v>#N/A</v>
          </cell>
          <cell r="C226" t="e">
            <v>#N/A</v>
          </cell>
          <cell r="D226" t="e">
            <v>#N/A</v>
          </cell>
          <cell r="E226" t="e">
            <v>#N/A</v>
          </cell>
          <cell r="F226">
            <v>9.8923611111111107</v>
          </cell>
          <cell r="G226" t="e">
            <v>#N/A</v>
          </cell>
        </row>
        <row r="227">
          <cell r="A227">
            <v>294</v>
          </cell>
          <cell r="B227" t="e">
            <v>#N/A</v>
          </cell>
          <cell r="C227" t="e">
            <v>#N/A</v>
          </cell>
          <cell r="D227" t="e">
            <v>#N/A</v>
          </cell>
          <cell r="E227" t="e">
            <v>#N/A</v>
          </cell>
          <cell r="F227">
            <v>9.9340277777777803</v>
          </cell>
          <cell r="G227" t="e">
            <v>#N/A</v>
          </cell>
        </row>
        <row r="228">
          <cell r="A228">
            <v>295</v>
          </cell>
          <cell r="B228" t="e">
            <v>#N/A</v>
          </cell>
          <cell r="C228" t="e">
            <v>#N/A</v>
          </cell>
          <cell r="D228" t="e">
            <v>#N/A</v>
          </cell>
          <cell r="E228" t="e">
            <v>#N/A</v>
          </cell>
          <cell r="F228">
            <v>9.97569444444445</v>
          </cell>
          <cell r="G228" t="e">
            <v>#N/A</v>
          </cell>
        </row>
        <row r="229">
          <cell r="A229">
            <v>296</v>
          </cell>
          <cell r="B229" t="e">
            <v>#N/A</v>
          </cell>
          <cell r="C229" t="e">
            <v>#N/A</v>
          </cell>
          <cell r="D229" t="e">
            <v>#N/A</v>
          </cell>
          <cell r="E229" t="e">
            <v>#N/A</v>
          </cell>
          <cell r="F229">
            <v>10.0173611111111</v>
          </cell>
          <cell r="G229" t="e">
            <v>#N/A</v>
          </cell>
        </row>
        <row r="230">
          <cell r="A230">
            <v>297</v>
          </cell>
          <cell r="B230" t="e">
            <v>#N/A</v>
          </cell>
          <cell r="C230" t="e">
            <v>#N/A</v>
          </cell>
          <cell r="D230" t="e">
            <v>#N/A</v>
          </cell>
          <cell r="E230" t="e">
            <v>#N/A</v>
          </cell>
          <cell r="F230">
            <v>10.0590277777778</v>
          </cell>
          <cell r="G230" t="e">
            <v>#N/A</v>
          </cell>
        </row>
        <row r="231">
          <cell r="A231">
            <v>298</v>
          </cell>
          <cell r="B231" t="e">
            <v>#N/A</v>
          </cell>
          <cell r="C231" t="e">
            <v>#N/A</v>
          </cell>
          <cell r="D231" t="e">
            <v>#N/A</v>
          </cell>
          <cell r="E231" t="e">
            <v>#N/A</v>
          </cell>
          <cell r="F231">
            <v>10.1006944444444</v>
          </cell>
          <cell r="G231" t="e">
            <v>#N/A</v>
          </cell>
        </row>
        <row r="232">
          <cell r="A232">
            <v>299</v>
          </cell>
          <cell r="B232" t="e">
            <v>#N/A</v>
          </cell>
          <cell r="C232" t="e">
            <v>#N/A</v>
          </cell>
          <cell r="D232" t="e">
            <v>#N/A</v>
          </cell>
          <cell r="E232" t="e">
            <v>#N/A</v>
          </cell>
          <cell r="F232">
            <v>10.1423611111111</v>
          </cell>
          <cell r="G232" t="e">
            <v>#N/A</v>
          </cell>
        </row>
        <row r="233">
          <cell r="A233">
            <v>300</v>
          </cell>
          <cell r="B233" t="e">
            <v>#N/A</v>
          </cell>
          <cell r="C233" t="e">
            <v>#N/A</v>
          </cell>
          <cell r="D233" t="e">
            <v>#N/A</v>
          </cell>
          <cell r="E233" t="e">
            <v>#N/A</v>
          </cell>
          <cell r="F233">
            <v>10.1840277777778</v>
          </cell>
          <cell r="G233" t="e">
            <v>#N/A</v>
          </cell>
        </row>
        <row r="234">
          <cell r="A234">
            <v>301</v>
          </cell>
          <cell r="B234" t="e">
            <v>#N/A</v>
          </cell>
          <cell r="C234" t="e">
            <v>#N/A</v>
          </cell>
          <cell r="D234" t="e">
            <v>#N/A</v>
          </cell>
          <cell r="E234" t="e">
            <v>#N/A</v>
          </cell>
          <cell r="F234">
            <v>10.2256944444444</v>
          </cell>
          <cell r="G234" t="e">
            <v>#N/A</v>
          </cell>
        </row>
        <row r="235">
          <cell r="A235">
            <v>302</v>
          </cell>
          <cell r="B235" t="e">
            <v>#N/A</v>
          </cell>
          <cell r="C235" t="e">
            <v>#N/A</v>
          </cell>
          <cell r="D235" t="e">
            <v>#N/A</v>
          </cell>
          <cell r="E235" t="e">
            <v>#N/A</v>
          </cell>
          <cell r="F235">
            <v>10.2673611111111</v>
          </cell>
          <cell r="G235" t="e">
            <v>#N/A</v>
          </cell>
        </row>
        <row r="236">
          <cell r="A236">
            <v>303</v>
          </cell>
          <cell r="B236" t="e">
            <v>#N/A</v>
          </cell>
          <cell r="C236" t="e">
            <v>#N/A</v>
          </cell>
          <cell r="D236" t="e">
            <v>#N/A</v>
          </cell>
          <cell r="E236" t="e">
            <v>#N/A</v>
          </cell>
          <cell r="F236">
            <v>10.3090277777778</v>
          </cell>
          <cell r="G236" t="e">
            <v>#N/A</v>
          </cell>
        </row>
        <row r="237">
          <cell r="A237">
            <v>304</v>
          </cell>
          <cell r="B237" t="e">
            <v>#N/A</v>
          </cell>
          <cell r="C237" t="e">
            <v>#N/A</v>
          </cell>
          <cell r="D237" t="e">
            <v>#N/A</v>
          </cell>
          <cell r="E237" t="e">
            <v>#N/A</v>
          </cell>
          <cell r="F237">
            <v>10.3506944444444</v>
          </cell>
          <cell r="G237" t="e">
            <v>#N/A</v>
          </cell>
        </row>
        <row r="238">
          <cell r="A238">
            <v>305</v>
          </cell>
          <cell r="B238" t="e">
            <v>#N/A</v>
          </cell>
          <cell r="C238" t="e">
            <v>#N/A</v>
          </cell>
          <cell r="D238" t="e">
            <v>#N/A</v>
          </cell>
          <cell r="E238" t="e">
            <v>#N/A</v>
          </cell>
          <cell r="F238">
            <v>10.3923611111111</v>
          </cell>
          <cell r="G238" t="e">
            <v>#N/A</v>
          </cell>
        </row>
        <row r="239">
          <cell r="A239">
            <v>306</v>
          </cell>
          <cell r="B239" t="e">
            <v>#N/A</v>
          </cell>
          <cell r="C239" t="e">
            <v>#N/A</v>
          </cell>
          <cell r="D239" t="e">
            <v>#N/A</v>
          </cell>
          <cell r="E239" t="e">
            <v>#N/A</v>
          </cell>
          <cell r="F239">
            <v>10.4340277777778</v>
          </cell>
          <cell r="G239" t="e">
            <v>#N/A</v>
          </cell>
        </row>
        <row r="240">
          <cell r="A240">
            <v>307</v>
          </cell>
          <cell r="B240" t="e">
            <v>#N/A</v>
          </cell>
          <cell r="C240" t="e">
            <v>#N/A</v>
          </cell>
          <cell r="D240" t="e">
            <v>#N/A</v>
          </cell>
          <cell r="E240" t="e">
            <v>#N/A</v>
          </cell>
          <cell r="F240">
            <v>10.4756944444444</v>
          </cell>
          <cell r="G240" t="e">
            <v>#N/A</v>
          </cell>
        </row>
        <row r="241">
          <cell r="A241">
            <v>308</v>
          </cell>
          <cell r="B241" t="e">
            <v>#N/A</v>
          </cell>
          <cell r="C241" t="e">
            <v>#N/A</v>
          </cell>
          <cell r="D241" t="e">
            <v>#N/A</v>
          </cell>
          <cell r="E241" t="e">
            <v>#N/A</v>
          </cell>
          <cell r="F241">
            <v>10.5173611111111</v>
          </cell>
          <cell r="G241" t="e">
            <v>#N/A</v>
          </cell>
        </row>
        <row r="242">
          <cell r="A242">
            <v>309</v>
          </cell>
          <cell r="B242" t="e">
            <v>#N/A</v>
          </cell>
          <cell r="C242" t="e">
            <v>#N/A</v>
          </cell>
          <cell r="D242" t="e">
            <v>#N/A</v>
          </cell>
          <cell r="E242" t="e">
            <v>#N/A</v>
          </cell>
          <cell r="F242">
            <v>10.5590277777778</v>
          </cell>
          <cell r="G242" t="e">
            <v>#N/A</v>
          </cell>
        </row>
        <row r="243">
          <cell r="A243">
            <v>310</v>
          </cell>
          <cell r="B243" t="e">
            <v>#N/A</v>
          </cell>
          <cell r="C243" t="e">
            <v>#N/A</v>
          </cell>
          <cell r="D243" t="e">
            <v>#N/A</v>
          </cell>
          <cell r="E243" t="e">
            <v>#N/A</v>
          </cell>
          <cell r="F243">
            <v>10.6006944444444</v>
          </cell>
          <cell r="G243" t="e">
            <v>#N/A</v>
          </cell>
        </row>
        <row r="244">
          <cell r="A244">
            <v>311</v>
          </cell>
          <cell r="B244" t="e">
            <v>#N/A</v>
          </cell>
          <cell r="C244" t="e">
            <v>#N/A</v>
          </cell>
          <cell r="D244" t="e">
            <v>#N/A</v>
          </cell>
          <cell r="E244" t="e">
            <v>#N/A</v>
          </cell>
          <cell r="F244">
            <v>10.6423611111111</v>
          </cell>
          <cell r="G244" t="e">
            <v>#N/A</v>
          </cell>
        </row>
        <row r="245">
          <cell r="A245">
            <v>312</v>
          </cell>
          <cell r="B245" t="e">
            <v>#N/A</v>
          </cell>
          <cell r="C245" t="e">
            <v>#N/A</v>
          </cell>
          <cell r="D245" t="e">
            <v>#N/A</v>
          </cell>
          <cell r="E245" t="e">
            <v>#N/A</v>
          </cell>
          <cell r="F245">
            <v>10.6840277777778</v>
          </cell>
          <cell r="G245" t="e">
            <v>#N/A</v>
          </cell>
        </row>
        <row r="246">
          <cell r="A246">
            <v>313</v>
          </cell>
          <cell r="B246" t="e">
            <v>#N/A</v>
          </cell>
          <cell r="C246" t="e">
            <v>#N/A</v>
          </cell>
          <cell r="D246" t="e">
            <v>#N/A</v>
          </cell>
          <cell r="E246" t="e">
            <v>#N/A</v>
          </cell>
          <cell r="F246">
            <v>10.7256944444444</v>
          </cell>
          <cell r="G246" t="e">
            <v>#N/A</v>
          </cell>
        </row>
        <row r="247">
          <cell r="A247">
            <v>314</v>
          </cell>
          <cell r="B247" t="e">
            <v>#N/A</v>
          </cell>
          <cell r="C247" t="e">
            <v>#N/A</v>
          </cell>
          <cell r="D247" t="e">
            <v>#N/A</v>
          </cell>
          <cell r="E247" t="e">
            <v>#N/A</v>
          </cell>
          <cell r="F247">
            <v>10.7673611111111</v>
          </cell>
          <cell r="G247" t="e">
            <v>#N/A</v>
          </cell>
        </row>
        <row r="248">
          <cell r="A248">
            <v>315</v>
          </cell>
          <cell r="B248" t="e">
            <v>#N/A</v>
          </cell>
          <cell r="C248" t="e">
            <v>#N/A</v>
          </cell>
          <cell r="D248" t="e">
            <v>#N/A</v>
          </cell>
          <cell r="E248" t="e">
            <v>#N/A</v>
          </cell>
          <cell r="F248">
            <v>10.8090277777778</v>
          </cell>
          <cell r="G248" t="e">
            <v>#N/A</v>
          </cell>
        </row>
        <row r="249">
          <cell r="A249">
            <v>316</v>
          </cell>
          <cell r="B249" t="e">
            <v>#N/A</v>
          </cell>
          <cell r="C249" t="e">
            <v>#N/A</v>
          </cell>
          <cell r="D249" t="e">
            <v>#N/A</v>
          </cell>
          <cell r="E249" t="e">
            <v>#N/A</v>
          </cell>
          <cell r="F249">
            <v>10.8506944444444</v>
          </cell>
          <cell r="G249" t="e">
            <v>#N/A</v>
          </cell>
        </row>
        <row r="250">
          <cell r="A250">
            <v>317</v>
          </cell>
          <cell r="B250" t="e">
            <v>#N/A</v>
          </cell>
          <cell r="C250" t="e">
            <v>#N/A</v>
          </cell>
          <cell r="D250" t="e">
            <v>#N/A</v>
          </cell>
          <cell r="E250" t="e">
            <v>#N/A</v>
          </cell>
          <cell r="F250">
            <v>10.8923611111111</v>
          </cell>
          <cell r="G250" t="e">
            <v>#N/A</v>
          </cell>
        </row>
        <row r="251">
          <cell r="A251">
            <v>318</v>
          </cell>
          <cell r="B251" t="e">
            <v>#N/A</v>
          </cell>
          <cell r="C251" t="e">
            <v>#N/A</v>
          </cell>
          <cell r="D251" t="e">
            <v>#N/A</v>
          </cell>
          <cell r="E251" t="e">
            <v>#N/A</v>
          </cell>
          <cell r="F251">
            <v>10.9340277777778</v>
          </cell>
          <cell r="G251" t="e">
            <v>#N/A</v>
          </cell>
        </row>
        <row r="252">
          <cell r="A252">
            <v>319</v>
          </cell>
          <cell r="B252" t="e">
            <v>#N/A</v>
          </cell>
          <cell r="C252" t="e">
            <v>#N/A</v>
          </cell>
          <cell r="D252" t="e">
            <v>#N/A</v>
          </cell>
          <cell r="E252" t="e">
            <v>#N/A</v>
          </cell>
          <cell r="F252">
            <v>10.9756944444444</v>
          </cell>
          <cell r="G252" t="e">
            <v>#N/A</v>
          </cell>
        </row>
        <row r="253">
          <cell r="A253">
            <v>320</v>
          </cell>
          <cell r="B253" t="e">
            <v>#N/A</v>
          </cell>
          <cell r="C253" t="e">
            <v>#N/A</v>
          </cell>
          <cell r="D253" t="e">
            <v>#N/A</v>
          </cell>
          <cell r="E253" t="e">
            <v>#N/A</v>
          </cell>
          <cell r="F253">
            <v>11.0173611111111</v>
          </cell>
          <cell r="G253" t="e">
            <v>#N/A</v>
          </cell>
        </row>
        <row r="254">
          <cell r="A254">
            <v>321</v>
          </cell>
          <cell r="B254" t="e">
            <v>#N/A</v>
          </cell>
          <cell r="C254" t="e">
            <v>#N/A</v>
          </cell>
          <cell r="D254" t="e">
            <v>#N/A</v>
          </cell>
          <cell r="E254" t="e">
            <v>#N/A</v>
          </cell>
          <cell r="F254">
            <v>11.0590277777778</v>
          </cell>
          <cell r="G254" t="e">
            <v>#N/A</v>
          </cell>
        </row>
        <row r="255">
          <cell r="A255">
            <v>322</v>
          </cell>
          <cell r="B255" t="e">
            <v>#N/A</v>
          </cell>
          <cell r="C255" t="e">
            <v>#N/A</v>
          </cell>
          <cell r="D255" t="e">
            <v>#N/A</v>
          </cell>
          <cell r="E255" t="e">
            <v>#N/A</v>
          </cell>
          <cell r="F255">
            <v>11.1006944444444</v>
          </cell>
          <cell r="G255" t="e">
            <v>#N/A</v>
          </cell>
        </row>
        <row r="256">
          <cell r="A256">
            <v>323</v>
          </cell>
          <cell r="B256" t="e">
            <v>#N/A</v>
          </cell>
          <cell r="C256" t="e">
            <v>#N/A</v>
          </cell>
          <cell r="D256" t="e">
            <v>#N/A</v>
          </cell>
          <cell r="E256" t="e">
            <v>#N/A</v>
          </cell>
          <cell r="F256">
            <v>11.1423611111111</v>
          </cell>
          <cell r="G256" t="e">
            <v>#N/A</v>
          </cell>
        </row>
        <row r="257">
          <cell r="A257">
            <v>324</v>
          </cell>
          <cell r="B257" t="e">
            <v>#N/A</v>
          </cell>
          <cell r="C257" t="e">
            <v>#N/A</v>
          </cell>
          <cell r="D257" t="e">
            <v>#N/A</v>
          </cell>
          <cell r="E257" t="e">
            <v>#N/A</v>
          </cell>
          <cell r="F257">
            <v>11.1840277777778</v>
          </cell>
          <cell r="G257" t="e">
            <v>#N/A</v>
          </cell>
        </row>
        <row r="258">
          <cell r="A258">
            <v>325</v>
          </cell>
          <cell r="B258" t="e">
            <v>#N/A</v>
          </cell>
          <cell r="C258" t="e">
            <v>#N/A</v>
          </cell>
          <cell r="D258" t="e">
            <v>#N/A</v>
          </cell>
          <cell r="E258" t="e">
            <v>#N/A</v>
          </cell>
          <cell r="F258">
            <v>11.2256944444444</v>
          </cell>
          <cell r="G258" t="e">
            <v>#N/A</v>
          </cell>
        </row>
        <row r="259">
          <cell r="A259">
            <v>326</v>
          </cell>
          <cell r="B259" t="e">
            <v>#N/A</v>
          </cell>
          <cell r="C259" t="e">
            <v>#N/A</v>
          </cell>
          <cell r="D259" t="e">
            <v>#N/A</v>
          </cell>
          <cell r="E259" t="e">
            <v>#N/A</v>
          </cell>
          <cell r="F259">
            <v>11.2673611111111</v>
          </cell>
          <cell r="G259" t="e">
            <v>#N/A</v>
          </cell>
        </row>
        <row r="260">
          <cell r="A260">
            <v>327</v>
          </cell>
          <cell r="B260" t="e">
            <v>#N/A</v>
          </cell>
          <cell r="C260" t="e">
            <v>#N/A</v>
          </cell>
          <cell r="D260" t="e">
            <v>#N/A</v>
          </cell>
          <cell r="E260" t="e">
            <v>#N/A</v>
          </cell>
          <cell r="F260">
            <v>11.3090277777778</v>
          </cell>
          <cell r="G260" t="e">
            <v>#N/A</v>
          </cell>
        </row>
        <row r="261">
          <cell r="A261">
            <v>328</v>
          </cell>
          <cell r="B261" t="e">
            <v>#N/A</v>
          </cell>
          <cell r="C261" t="e">
            <v>#N/A</v>
          </cell>
          <cell r="D261" t="e">
            <v>#N/A</v>
          </cell>
          <cell r="E261" t="e">
            <v>#N/A</v>
          </cell>
          <cell r="F261">
            <v>11.3506944444444</v>
          </cell>
          <cell r="G261" t="e">
            <v>#N/A</v>
          </cell>
        </row>
        <row r="262">
          <cell r="A262">
            <v>329</v>
          </cell>
          <cell r="B262" t="e">
            <v>#N/A</v>
          </cell>
          <cell r="C262" t="e">
            <v>#N/A</v>
          </cell>
          <cell r="D262" t="e">
            <v>#N/A</v>
          </cell>
          <cell r="E262" t="e">
            <v>#N/A</v>
          </cell>
          <cell r="F262">
            <v>11.3923611111111</v>
          </cell>
          <cell r="G262" t="e">
            <v>#N/A</v>
          </cell>
        </row>
        <row r="263">
          <cell r="A263">
            <v>330</v>
          </cell>
          <cell r="B263" t="e">
            <v>#N/A</v>
          </cell>
          <cell r="C263" t="e">
            <v>#N/A</v>
          </cell>
          <cell r="D263" t="e">
            <v>#N/A</v>
          </cell>
          <cell r="E263" t="e">
            <v>#N/A</v>
          </cell>
          <cell r="F263">
            <v>11.4340277777778</v>
          </cell>
          <cell r="G263" t="e">
            <v>#N/A</v>
          </cell>
        </row>
        <row r="264">
          <cell r="A264">
            <v>331</v>
          </cell>
          <cell r="B264" t="e">
            <v>#N/A</v>
          </cell>
          <cell r="C264" t="e">
            <v>#N/A</v>
          </cell>
          <cell r="D264" t="e">
            <v>#N/A</v>
          </cell>
          <cell r="E264" t="e">
            <v>#N/A</v>
          </cell>
          <cell r="F264">
            <v>11.4756944444444</v>
          </cell>
          <cell r="G264" t="e">
            <v>#N/A</v>
          </cell>
        </row>
        <row r="265">
          <cell r="A265">
            <v>332</v>
          </cell>
          <cell r="B265" t="e">
            <v>#N/A</v>
          </cell>
          <cell r="C265" t="e">
            <v>#N/A</v>
          </cell>
          <cell r="D265" t="e">
            <v>#N/A</v>
          </cell>
          <cell r="E265" t="e">
            <v>#N/A</v>
          </cell>
          <cell r="F265">
            <v>11.5173611111111</v>
          </cell>
          <cell r="G265" t="e">
            <v>#N/A</v>
          </cell>
        </row>
        <row r="266">
          <cell r="A266">
            <v>333</v>
          </cell>
          <cell r="B266" t="e">
            <v>#N/A</v>
          </cell>
          <cell r="C266" t="e">
            <v>#N/A</v>
          </cell>
          <cell r="D266" t="e">
            <v>#N/A</v>
          </cell>
          <cell r="E266" t="e">
            <v>#N/A</v>
          </cell>
          <cell r="F266">
            <v>11.5590277777778</v>
          </cell>
          <cell r="G266" t="e">
            <v>#N/A</v>
          </cell>
        </row>
        <row r="267">
          <cell r="A267">
            <v>334</v>
          </cell>
          <cell r="B267" t="e">
            <v>#N/A</v>
          </cell>
          <cell r="C267" t="e">
            <v>#N/A</v>
          </cell>
          <cell r="D267" t="e">
            <v>#N/A</v>
          </cell>
          <cell r="E267" t="e">
            <v>#N/A</v>
          </cell>
          <cell r="F267">
            <v>11.6006944444444</v>
          </cell>
          <cell r="G267" t="e">
            <v>#N/A</v>
          </cell>
        </row>
        <row r="268">
          <cell r="A268">
            <v>335</v>
          </cell>
          <cell r="B268" t="e">
            <v>#N/A</v>
          </cell>
          <cell r="C268" t="e">
            <v>#N/A</v>
          </cell>
          <cell r="D268" t="e">
            <v>#N/A</v>
          </cell>
          <cell r="E268" t="e">
            <v>#N/A</v>
          </cell>
          <cell r="F268">
            <v>11.6423611111111</v>
          </cell>
          <cell r="G268" t="e">
            <v>#N/A</v>
          </cell>
        </row>
        <row r="269">
          <cell r="A269">
            <v>336</v>
          </cell>
          <cell r="B269" t="e">
            <v>#N/A</v>
          </cell>
          <cell r="C269" t="e">
            <v>#N/A</v>
          </cell>
          <cell r="D269" t="e">
            <v>#N/A</v>
          </cell>
          <cell r="E269" t="e">
            <v>#N/A</v>
          </cell>
          <cell r="F269">
            <v>11.6840277777778</v>
          </cell>
          <cell r="G269" t="e">
            <v>#N/A</v>
          </cell>
        </row>
        <row r="270">
          <cell r="A270">
            <v>337</v>
          </cell>
          <cell r="B270" t="e">
            <v>#N/A</v>
          </cell>
          <cell r="C270" t="e">
            <v>#N/A</v>
          </cell>
          <cell r="D270" t="e">
            <v>#N/A</v>
          </cell>
          <cell r="E270" t="e">
            <v>#N/A</v>
          </cell>
          <cell r="F270">
            <v>11.7256944444444</v>
          </cell>
          <cell r="G270" t="e">
            <v>#N/A</v>
          </cell>
        </row>
        <row r="271">
          <cell r="A271">
            <v>338</v>
          </cell>
          <cell r="B271" t="e">
            <v>#N/A</v>
          </cell>
          <cell r="C271" t="e">
            <v>#N/A</v>
          </cell>
          <cell r="D271" t="e">
            <v>#N/A</v>
          </cell>
          <cell r="E271" t="e">
            <v>#N/A</v>
          </cell>
          <cell r="F271">
            <v>11.7673611111111</v>
          </cell>
          <cell r="G271" t="e">
            <v>#N/A</v>
          </cell>
        </row>
        <row r="272">
          <cell r="A272">
            <v>339</v>
          </cell>
          <cell r="B272" t="e">
            <v>#N/A</v>
          </cell>
          <cell r="C272" t="e">
            <v>#N/A</v>
          </cell>
          <cell r="D272" t="e">
            <v>#N/A</v>
          </cell>
          <cell r="E272" t="e">
            <v>#N/A</v>
          </cell>
          <cell r="F272">
            <v>11.8090277777778</v>
          </cell>
          <cell r="G272" t="e">
            <v>#N/A</v>
          </cell>
        </row>
        <row r="273">
          <cell r="A273">
            <v>340</v>
          </cell>
          <cell r="B273" t="e">
            <v>#N/A</v>
          </cell>
          <cell r="C273" t="e">
            <v>#N/A</v>
          </cell>
          <cell r="D273" t="e">
            <v>#N/A</v>
          </cell>
          <cell r="E273" t="e">
            <v>#N/A</v>
          </cell>
          <cell r="F273">
            <v>11.8506944444444</v>
          </cell>
          <cell r="G273" t="e">
            <v>#N/A</v>
          </cell>
        </row>
        <row r="274">
          <cell r="A274">
            <v>341</v>
          </cell>
          <cell r="B274" t="e">
            <v>#N/A</v>
          </cell>
          <cell r="C274" t="e">
            <v>#N/A</v>
          </cell>
          <cell r="D274" t="e">
            <v>#N/A</v>
          </cell>
          <cell r="E274" t="e">
            <v>#N/A</v>
          </cell>
          <cell r="F274">
            <v>11.8923611111111</v>
          </cell>
          <cell r="G274" t="e">
            <v>#N/A</v>
          </cell>
        </row>
        <row r="275">
          <cell r="A275">
            <v>342</v>
          </cell>
          <cell r="B275" t="e">
            <v>#N/A</v>
          </cell>
          <cell r="C275" t="e">
            <v>#N/A</v>
          </cell>
          <cell r="D275" t="e">
            <v>#N/A</v>
          </cell>
          <cell r="E275" t="e">
            <v>#N/A</v>
          </cell>
          <cell r="F275">
            <v>11.9340277777778</v>
          </cell>
          <cell r="G275" t="e">
            <v>#N/A</v>
          </cell>
        </row>
        <row r="276">
          <cell r="A276">
            <v>343</v>
          </cell>
          <cell r="B276" t="e">
            <v>#N/A</v>
          </cell>
          <cell r="C276" t="e">
            <v>#N/A</v>
          </cell>
          <cell r="D276" t="e">
            <v>#N/A</v>
          </cell>
          <cell r="E276" t="e">
            <v>#N/A</v>
          </cell>
          <cell r="F276">
            <v>11.9756944444444</v>
          </cell>
          <cell r="G276" t="e">
            <v>#N/A</v>
          </cell>
        </row>
        <row r="277">
          <cell r="A277">
            <v>344</v>
          </cell>
          <cell r="B277" t="e">
            <v>#N/A</v>
          </cell>
          <cell r="C277" t="e">
            <v>#N/A</v>
          </cell>
          <cell r="D277" t="e">
            <v>#N/A</v>
          </cell>
          <cell r="E277" t="e">
            <v>#N/A</v>
          </cell>
          <cell r="F277">
            <v>12.0173611111111</v>
          </cell>
          <cell r="G277" t="e">
            <v>#N/A</v>
          </cell>
        </row>
        <row r="278">
          <cell r="A278">
            <v>345</v>
          </cell>
          <cell r="B278" t="e">
            <v>#N/A</v>
          </cell>
          <cell r="C278" t="e">
            <v>#N/A</v>
          </cell>
          <cell r="D278" t="e">
            <v>#N/A</v>
          </cell>
          <cell r="E278" t="e">
            <v>#N/A</v>
          </cell>
          <cell r="F278">
            <v>12.0590277777778</v>
          </cell>
          <cell r="G278" t="e">
            <v>#N/A</v>
          </cell>
        </row>
        <row r="279">
          <cell r="A279">
            <v>346</v>
          </cell>
          <cell r="B279" t="e">
            <v>#N/A</v>
          </cell>
          <cell r="C279" t="e">
            <v>#N/A</v>
          </cell>
          <cell r="D279" t="e">
            <v>#N/A</v>
          </cell>
          <cell r="E279" t="e">
            <v>#N/A</v>
          </cell>
          <cell r="F279">
            <v>12.1006944444444</v>
          </cell>
          <cell r="G279" t="e">
            <v>#N/A</v>
          </cell>
        </row>
        <row r="280">
          <cell r="A280">
            <v>347</v>
          </cell>
          <cell r="B280" t="e">
            <v>#N/A</v>
          </cell>
          <cell r="C280" t="e">
            <v>#N/A</v>
          </cell>
          <cell r="D280" t="e">
            <v>#N/A</v>
          </cell>
          <cell r="E280" t="e">
            <v>#N/A</v>
          </cell>
          <cell r="F280">
            <v>12.1423611111111</v>
          </cell>
          <cell r="G280" t="e">
            <v>#N/A</v>
          </cell>
        </row>
        <row r="281">
          <cell r="A281">
            <v>348</v>
          </cell>
          <cell r="B281" t="e">
            <v>#N/A</v>
          </cell>
          <cell r="C281" t="e">
            <v>#N/A</v>
          </cell>
          <cell r="D281" t="e">
            <v>#N/A</v>
          </cell>
          <cell r="E281" t="e">
            <v>#N/A</v>
          </cell>
          <cell r="F281">
            <v>12.1840277777778</v>
          </cell>
          <cell r="G281" t="e">
            <v>#N/A</v>
          </cell>
        </row>
        <row r="282">
          <cell r="A282">
            <v>349</v>
          </cell>
          <cell r="B282" t="e">
            <v>#N/A</v>
          </cell>
          <cell r="C282" t="e">
            <v>#N/A</v>
          </cell>
          <cell r="D282" t="e">
            <v>#N/A</v>
          </cell>
          <cell r="E282" t="e">
            <v>#N/A</v>
          </cell>
          <cell r="F282">
            <v>12.2256944444444</v>
          </cell>
          <cell r="G282" t="e">
            <v>#N/A</v>
          </cell>
        </row>
        <row r="283">
          <cell r="A283">
            <v>350</v>
          </cell>
          <cell r="B283" t="e">
            <v>#N/A</v>
          </cell>
          <cell r="C283" t="e">
            <v>#N/A</v>
          </cell>
          <cell r="D283" t="e">
            <v>#N/A</v>
          </cell>
          <cell r="E283" t="e">
            <v>#N/A</v>
          </cell>
          <cell r="F283">
            <v>12.2673611111111</v>
          </cell>
          <cell r="G283" t="e">
            <v>#N/A</v>
          </cell>
        </row>
        <row r="284">
          <cell r="A284">
            <v>351</v>
          </cell>
          <cell r="B284" t="e">
            <v>#N/A</v>
          </cell>
          <cell r="C284" t="e">
            <v>#N/A</v>
          </cell>
          <cell r="D284" t="e">
            <v>#N/A</v>
          </cell>
          <cell r="E284" t="e">
            <v>#N/A</v>
          </cell>
          <cell r="F284">
            <v>12.3090277777778</v>
          </cell>
          <cell r="G284" t="e">
            <v>#N/A</v>
          </cell>
        </row>
        <row r="285">
          <cell r="A285">
            <v>352</v>
          </cell>
          <cell r="B285" t="e">
            <v>#N/A</v>
          </cell>
          <cell r="C285" t="e">
            <v>#N/A</v>
          </cell>
          <cell r="D285" t="e">
            <v>#N/A</v>
          </cell>
          <cell r="E285" t="e">
            <v>#N/A</v>
          </cell>
          <cell r="F285">
            <v>12.3506944444444</v>
          </cell>
          <cell r="G285" t="e">
            <v>#N/A</v>
          </cell>
        </row>
        <row r="286">
          <cell r="A286">
            <v>353</v>
          </cell>
          <cell r="B286" t="e">
            <v>#N/A</v>
          </cell>
          <cell r="C286" t="e">
            <v>#N/A</v>
          </cell>
          <cell r="D286" t="e">
            <v>#N/A</v>
          </cell>
          <cell r="E286" t="e">
            <v>#N/A</v>
          </cell>
          <cell r="F286">
            <v>12.3923611111111</v>
          </cell>
          <cell r="G286" t="e">
            <v>#N/A</v>
          </cell>
        </row>
        <row r="287">
          <cell r="A287">
            <v>354</v>
          </cell>
          <cell r="B287" t="e">
            <v>#N/A</v>
          </cell>
          <cell r="C287" t="e">
            <v>#N/A</v>
          </cell>
          <cell r="D287" t="e">
            <v>#N/A</v>
          </cell>
          <cell r="E287" t="e">
            <v>#N/A</v>
          </cell>
          <cell r="F287">
            <v>12.4340277777778</v>
          </cell>
          <cell r="G287" t="e">
            <v>#N/A</v>
          </cell>
        </row>
        <row r="288">
          <cell r="A288">
            <v>355</v>
          </cell>
          <cell r="B288" t="e">
            <v>#N/A</v>
          </cell>
          <cell r="C288" t="e">
            <v>#N/A</v>
          </cell>
          <cell r="D288" t="e">
            <v>#N/A</v>
          </cell>
          <cell r="E288" t="e">
            <v>#N/A</v>
          </cell>
          <cell r="F288">
            <v>12.4756944444444</v>
          </cell>
          <cell r="G288" t="e">
            <v>#N/A</v>
          </cell>
        </row>
        <row r="289">
          <cell r="A289">
            <v>356</v>
          </cell>
          <cell r="B289" t="e">
            <v>#N/A</v>
          </cell>
          <cell r="C289" t="e">
            <v>#N/A</v>
          </cell>
          <cell r="D289" t="e">
            <v>#N/A</v>
          </cell>
          <cell r="E289" t="e">
            <v>#N/A</v>
          </cell>
          <cell r="F289">
            <v>12.5173611111111</v>
          </cell>
          <cell r="G289" t="e">
            <v>#N/A</v>
          </cell>
        </row>
        <row r="290">
          <cell r="A290">
            <v>357</v>
          </cell>
          <cell r="B290" t="e">
            <v>#N/A</v>
          </cell>
          <cell r="C290" t="e">
            <v>#N/A</v>
          </cell>
          <cell r="D290" t="e">
            <v>#N/A</v>
          </cell>
          <cell r="E290" t="e">
            <v>#N/A</v>
          </cell>
          <cell r="F290">
            <v>12.5590277777778</v>
          </cell>
          <cell r="G290" t="e">
            <v>#N/A</v>
          </cell>
        </row>
        <row r="291">
          <cell r="A291">
            <v>358</v>
          </cell>
          <cell r="B291" t="e">
            <v>#N/A</v>
          </cell>
          <cell r="C291" t="e">
            <v>#N/A</v>
          </cell>
          <cell r="D291" t="e">
            <v>#N/A</v>
          </cell>
          <cell r="E291" t="e">
            <v>#N/A</v>
          </cell>
          <cell r="F291">
            <v>12.6006944444444</v>
          </cell>
          <cell r="G291" t="e">
            <v>#N/A</v>
          </cell>
        </row>
        <row r="292">
          <cell r="A292">
            <v>359</v>
          </cell>
          <cell r="B292" t="e">
            <v>#N/A</v>
          </cell>
          <cell r="C292" t="e">
            <v>#N/A</v>
          </cell>
          <cell r="D292" t="e">
            <v>#N/A</v>
          </cell>
          <cell r="E292" t="e">
            <v>#N/A</v>
          </cell>
          <cell r="F292">
            <v>12.6423611111111</v>
          </cell>
          <cell r="G292" t="e">
            <v>#N/A</v>
          </cell>
        </row>
        <row r="293">
          <cell r="A293">
            <v>360</v>
          </cell>
          <cell r="B293" t="e">
            <v>#N/A</v>
          </cell>
          <cell r="C293" t="e">
            <v>#N/A</v>
          </cell>
          <cell r="D293" t="e">
            <v>#N/A</v>
          </cell>
          <cell r="E293" t="e">
            <v>#N/A</v>
          </cell>
          <cell r="F293">
            <v>12.6840277777778</v>
          </cell>
          <cell r="G293" t="e">
            <v>#N/A</v>
          </cell>
        </row>
        <row r="294">
          <cell r="A294"/>
          <cell r="F294"/>
        </row>
        <row r="295">
          <cell r="A295"/>
          <cell r="F295"/>
        </row>
        <row r="296">
          <cell r="A296"/>
          <cell r="F296"/>
        </row>
        <row r="297">
          <cell r="A297"/>
          <cell r="F297"/>
        </row>
        <row r="298">
          <cell r="A298"/>
          <cell r="F298"/>
        </row>
        <row r="299">
          <cell r="A299"/>
          <cell r="F299"/>
        </row>
        <row r="300">
          <cell r="A300"/>
          <cell r="F300"/>
        </row>
        <row r="301">
          <cell r="A301"/>
          <cell r="F301"/>
        </row>
        <row r="302">
          <cell r="A302"/>
          <cell r="F302"/>
        </row>
        <row r="303">
          <cell r="A303"/>
          <cell r="F303"/>
        </row>
        <row r="304">
          <cell r="A304"/>
          <cell r="F304"/>
        </row>
        <row r="305">
          <cell r="A305"/>
          <cell r="F305"/>
        </row>
        <row r="306">
          <cell r="A306"/>
          <cell r="F306"/>
        </row>
        <row r="307">
          <cell r="A307"/>
          <cell r="F307"/>
        </row>
        <row r="308">
          <cell r="A308"/>
          <cell r="F308"/>
        </row>
        <row r="309">
          <cell r="A309"/>
          <cell r="F309"/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tabSelected="1" topLeftCell="A71" workbookViewId="0">
      <selection activeCell="O31" sqref="O31"/>
    </sheetView>
  </sheetViews>
  <sheetFormatPr defaultRowHeight="15" x14ac:dyDescent="0.25"/>
  <cols>
    <col min="1" max="1" width="7.85546875" style="1" customWidth="1"/>
    <col min="2" max="2" width="25.7109375" customWidth="1"/>
    <col min="3" max="3" width="11" style="37" customWidth="1"/>
    <col min="4" max="4" width="20.7109375" customWidth="1"/>
    <col min="5" max="5" width="10" style="36" customWidth="1"/>
    <col min="6" max="6" width="10.5703125" style="37" customWidth="1"/>
    <col min="7" max="7" width="11.140625" style="36" customWidth="1"/>
    <col min="8" max="8" width="10.140625" style="36" customWidth="1"/>
    <col min="9" max="9" width="18.28515625" style="37" customWidth="1"/>
  </cols>
  <sheetData>
    <row r="1" spans="1:9" ht="15.75" customHeight="1" x14ac:dyDescent="0.25">
      <c r="A1" s="48"/>
      <c r="B1" s="49"/>
      <c r="C1" s="50" t="s">
        <v>0</v>
      </c>
      <c r="D1" s="50"/>
      <c r="E1" s="50"/>
      <c r="F1" s="50"/>
      <c r="G1" s="50"/>
      <c r="H1" s="50"/>
      <c r="I1" s="48"/>
    </row>
    <row r="2" spans="1:9" ht="18" customHeight="1" x14ac:dyDescent="0.25">
      <c r="A2" s="48"/>
      <c r="B2" s="49"/>
      <c r="C2" s="50" t="s">
        <v>1</v>
      </c>
      <c r="D2" s="50"/>
      <c r="E2" s="50"/>
      <c r="F2" s="50"/>
      <c r="G2" s="50"/>
      <c r="H2" s="50"/>
      <c r="I2" s="48"/>
    </row>
    <row r="3" spans="1:9" ht="18" customHeight="1" x14ac:dyDescent="0.25">
      <c r="A3" s="48"/>
      <c r="B3" s="49"/>
      <c r="C3" s="51" t="s">
        <v>2</v>
      </c>
      <c r="D3" s="51"/>
      <c r="E3" s="51"/>
      <c r="F3" s="51"/>
      <c r="G3" s="51"/>
      <c r="H3" s="51"/>
      <c r="I3" s="51"/>
    </row>
    <row r="4" spans="1:9" x14ac:dyDescent="0.25">
      <c r="B4" s="2"/>
      <c r="C4" s="3"/>
      <c r="D4" s="52" t="s">
        <v>3</v>
      </c>
      <c r="E4" s="52"/>
      <c r="F4" s="52"/>
      <c r="G4" s="52"/>
      <c r="H4" s="52"/>
      <c r="I4" s="52"/>
    </row>
    <row r="5" spans="1:9" x14ac:dyDescent="0.25">
      <c r="B5" s="53"/>
      <c r="C5" s="53"/>
      <c r="D5" s="2"/>
      <c r="E5" s="2"/>
      <c r="F5" s="3"/>
      <c r="G5" s="2"/>
      <c r="H5" s="2"/>
      <c r="I5" s="3"/>
    </row>
    <row r="6" spans="1:9" ht="15.75" x14ac:dyDescent="0.25">
      <c r="A6" s="4"/>
      <c r="B6" s="54" t="s">
        <v>4</v>
      </c>
      <c r="C6" s="54"/>
      <c r="D6" s="5"/>
      <c r="E6" s="2"/>
      <c r="F6" s="2"/>
      <c r="G6" s="2"/>
      <c r="H6" s="2"/>
      <c r="I6"/>
    </row>
    <row r="7" spans="1:9" x14ac:dyDescent="0.25">
      <c r="A7" s="6" t="s">
        <v>5</v>
      </c>
      <c r="B7" s="6" t="s">
        <v>6</v>
      </c>
      <c r="C7" s="6" t="s">
        <v>7</v>
      </c>
      <c r="D7" s="6" t="s">
        <v>8</v>
      </c>
      <c r="E7" s="7" t="s">
        <v>9</v>
      </c>
      <c r="F7" s="8" t="s">
        <v>10</v>
      </c>
      <c r="G7" s="7" t="s">
        <v>11</v>
      </c>
      <c r="H7" s="7" t="s">
        <v>12</v>
      </c>
      <c r="I7" s="6" t="s">
        <v>13</v>
      </c>
    </row>
    <row r="8" spans="1:9" x14ac:dyDescent="0.25">
      <c r="A8" s="6"/>
      <c r="B8" s="45" t="s">
        <v>14</v>
      </c>
      <c r="C8" s="46"/>
      <c r="D8" s="47"/>
      <c r="E8" s="7"/>
      <c r="F8" s="8"/>
      <c r="G8" s="7"/>
      <c r="H8" s="7"/>
      <c r="I8" s="8"/>
    </row>
    <row r="9" spans="1:9" x14ac:dyDescent="0.25">
      <c r="A9" s="9">
        <v>1</v>
      </c>
      <c r="B9" s="8" t="str">
        <f>VLOOKUP($F9,'[1] стартДевушки'!$A$4:$F$352,2,FALSE)</f>
        <v xml:space="preserve">Мальцева Дарья </v>
      </c>
      <c r="C9" s="6">
        <f>VLOOKUP($F9,'[1] стартДевушки'!$A$4:$F$352,3,FALSE)</f>
        <v>2016</v>
      </c>
      <c r="D9" s="8" t="str">
        <f>VLOOKUP($F9,'[1] стартДевушки'!$A$4:$F$352,4,FALSE)</f>
        <v>ДЮСШ-Кудымкар</v>
      </c>
      <c r="E9" s="7">
        <f>VLOOKUP($F9,'[1] стартДевушки'!$A$4:$F$352,6,FALSE)</f>
        <v>1.0763888888888899E-2</v>
      </c>
      <c r="F9" s="10">
        <v>62</v>
      </c>
      <c r="G9" s="11">
        <v>1.4166666666666666E-2</v>
      </c>
      <c r="H9" s="11">
        <f t="shared" ref="H9:H14" si="0">G9-E9</f>
        <v>3.4027777777777667E-3</v>
      </c>
      <c r="I9" s="8" t="str">
        <f>VLOOKUP($F9,'[1] стартДевушки'!$A$4:$G$352,7,FALSE)</f>
        <v>Попов Т.А.</v>
      </c>
    </row>
    <row r="10" spans="1:9" x14ac:dyDescent="0.25">
      <c r="A10" s="9">
        <v>2</v>
      </c>
      <c r="B10" s="8" t="str">
        <f>VLOOKUP($F10,'[1] стартДевушки'!$A$4:$F$352,2,FALSE)</f>
        <v xml:space="preserve">Белавина Ульяна </v>
      </c>
      <c r="C10" s="6">
        <f>VLOOKUP($F10,'[1] стартДевушки'!$A$4:$F$352,3,FALSE)</f>
        <v>2016</v>
      </c>
      <c r="D10" s="8" t="str">
        <f>VLOOKUP($F10,'[1] стартДевушки'!$A$4:$F$352,4,FALSE)</f>
        <v>ДЮСШ-Кудымкар</v>
      </c>
      <c r="E10" s="7">
        <f>VLOOKUP($F10,'[1] стартДевушки'!$A$4:$F$352,6,FALSE)</f>
        <v>1.0243055555555601E-2</v>
      </c>
      <c r="F10" s="10">
        <v>59</v>
      </c>
      <c r="G10" s="11">
        <v>1.4976851851851852E-2</v>
      </c>
      <c r="H10" s="11">
        <f t="shared" si="0"/>
        <v>4.7337962962962516E-3</v>
      </c>
      <c r="I10" s="8" t="str">
        <f>VLOOKUP($F10,'[1] стартДевушки'!$A$4:$G$352,7,FALSE)</f>
        <v>Попов Т.А.</v>
      </c>
    </row>
    <row r="11" spans="1:9" x14ac:dyDescent="0.25">
      <c r="A11" s="9">
        <v>3</v>
      </c>
      <c r="B11" s="8" t="str">
        <f>VLOOKUP($F11,'[1] стартДевушки'!$A$4:$F$352,2,FALSE)</f>
        <v>Гордеева Вероника</v>
      </c>
      <c r="C11" s="6">
        <f>VLOOKUP($F11,'[1] стартДевушки'!$A$4:$F$352,3,FALSE)</f>
        <v>2016</v>
      </c>
      <c r="D11" s="8" t="str">
        <f>VLOOKUP($F11,'[1] стартДевушки'!$A$4:$F$352,4,FALSE)</f>
        <v xml:space="preserve">ДЮСШ Верещагино </v>
      </c>
      <c r="E11" s="7">
        <f>VLOOKUP($F11,'[1] стартДевушки'!$A$4:$F$352,6,FALSE)</f>
        <v>1.0590277777777799E-2</v>
      </c>
      <c r="F11" s="10">
        <v>61</v>
      </c>
      <c r="G11" s="11">
        <v>1.539351851851852E-2</v>
      </c>
      <c r="H11" s="11">
        <f t="shared" si="0"/>
        <v>4.8032407407407208E-3</v>
      </c>
      <c r="I11" s="8" t="str">
        <f>VLOOKUP($F11,'[1] стартДевушки'!$A$4:$G$352,7,FALSE)</f>
        <v>Федоров О.В.</v>
      </c>
    </row>
    <row r="12" spans="1:9" x14ac:dyDescent="0.25">
      <c r="A12" s="9">
        <v>4</v>
      </c>
      <c r="B12" s="12" t="str">
        <f>VLOOKUP($F12,'[1] стартДевушки'!$A$4:$F$352,2,FALSE)</f>
        <v>Соловьева Соня</v>
      </c>
      <c r="C12" s="13">
        <f>VLOOKUP($F12,'[1] стартДевушки'!$A$4:$F$352,3,FALSE)</f>
        <v>2016</v>
      </c>
      <c r="D12" s="12" t="str">
        <f>VLOOKUP($F12,'[1] стартДевушки'!$A$4:$F$352,4,FALSE)</f>
        <v xml:space="preserve">ДЮСШ Верещагино </v>
      </c>
      <c r="E12" s="14">
        <f>VLOOKUP($F12,'[1] стартДевушки'!$A$4:$F$352,6,FALSE)</f>
        <v>1.14583333333334E-2</v>
      </c>
      <c r="F12" s="15">
        <v>66</v>
      </c>
      <c r="G12" s="16">
        <v>1.6331018518518519E-2</v>
      </c>
      <c r="H12" s="16">
        <f t="shared" si="0"/>
        <v>4.8726851851851188E-3</v>
      </c>
      <c r="I12" s="12" t="str">
        <f>VLOOKUP($F12,'[1] стартДевушки'!$A$4:$G$352,7,FALSE)</f>
        <v>Федоров О.В.</v>
      </c>
    </row>
    <row r="13" spans="1:9" x14ac:dyDescent="0.25">
      <c r="A13" s="9">
        <v>5</v>
      </c>
      <c r="B13" s="12" t="str">
        <f>VLOOKUP($F13,'[1] стартДевушки'!$A$4:$F$352,2,FALSE)</f>
        <v>Гаджарова Аят</v>
      </c>
      <c r="C13" s="13">
        <f>VLOOKUP($F13,'[1] стартДевушки'!$A$4:$F$352,3,FALSE)</f>
        <v>2016</v>
      </c>
      <c r="D13" s="12" t="str">
        <f>VLOOKUP($F13,'[1] стартДевушки'!$A$4:$F$352,4,FALSE)</f>
        <v xml:space="preserve">ДЮСШ Верещагино </v>
      </c>
      <c r="E13" s="14">
        <f>VLOOKUP($F13,'[1] стартДевушки'!$A$4:$F$352,6,FALSE)</f>
        <v>1.0416666666666701E-2</v>
      </c>
      <c r="F13" s="15">
        <v>60</v>
      </c>
      <c r="G13" s="16">
        <v>1.6759259259259258E-2</v>
      </c>
      <c r="H13" s="16">
        <f t="shared" si="0"/>
        <v>6.3425925925925577E-3</v>
      </c>
      <c r="I13" s="12" t="str">
        <f>VLOOKUP($F13,'[1] стартДевушки'!$A$4:$G$352,7,FALSE)</f>
        <v>Федоров О.В.</v>
      </c>
    </row>
    <row r="14" spans="1:9" x14ac:dyDescent="0.25">
      <c r="A14" s="9">
        <v>6</v>
      </c>
      <c r="B14" s="12" t="str">
        <f>VLOOKUP($F14,'[1] стартДевушки'!$A$4:$F$352,2,FALSE)</f>
        <v xml:space="preserve">Никулина Мария </v>
      </c>
      <c r="C14" s="13">
        <f>VLOOKUP($F14,'[1] стартДевушки'!$A$4:$F$352,3,FALSE)</f>
        <v>2017</v>
      </c>
      <c r="D14" s="12" t="str">
        <f>VLOOKUP($F14,'[1] стартДевушки'!$A$4:$F$352,4,FALSE)</f>
        <v>ДЮСШ-Кудымкар</v>
      </c>
      <c r="E14" s="14">
        <f>VLOOKUP($F14,'[1] стартДевушки'!$A$4:$F$352,6,FALSE)</f>
        <v>1.0937499999999999E-2</v>
      </c>
      <c r="F14" s="15">
        <v>63</v>
      </c>
      <c r="G14" s="16">
        <v>1.90625E-2</v>
      </c>
      <c r="H14" s="16">
        <f t="shared" si="0"/>
        <v>8.1250000000000003E-3</v>
      </c>
      <c r="I14" s="12" t="str">
        <f>VLOOKUP($F14,'[1] стартДевушки'!$A$4:$G$352,7,FALSE)</f>
        <v>Попов Т.А.</v>
      </c>
    </row>
    <row r="15" spans="1:9" x14ac:dyDescent="0.25">
      <c r="A15" s="17"/>
      <c r="B15" s="55" t="s">
        <v>15</v>
      </c>
      <c r="C15" s="56"/>
      <c r="D15" s="57"/>
      <c r="E15" s="14"/>
      <c r="F15" s="15"/>
      <c r="G15" s="16"/>
      <c r="H15" s="16"/>
      <c r="I15" s="12"/>
    </row>
    <row r="16" spans="1:9" x14ac:dyDescent="0.25">
      <c r="A16" s="9">
        <v>1</v>
      </c>
      <c r="B16" s="8" t="str">
        <f>VLOOKUP($F16,'[1] стартДевушки'!$A$4:$F$352,2,FALSE)</f>
        <v>Туктамышева Екатер</v>
      </c>
      <c r="C16" s="6">
        <f>VLOOKUP($F16,'[1] стартДевушки'!$A$4:$F$352,3,FALSE)</f>
        <v>2015</v>
      </c>
      <c r="D16" s="8" t="str">
        <f>VLOOKUP($F16,'[1] стартДевушки'!$A$4:$F$352,4,FALSE)</f>
        <v>ДЮСШ Карагай</v>
      </c>
      <c r="E16" s="7">
        <f>VLOOKUP($F16,'[1] стартДевушки'!$A$4:$F$352,6,FALSE)</f>
        <v>8.5069444444444437E-3</v>
      </c>
      <c r="F16" s="10">
        <v>49</v>
      </c>
      <c r="G16" s="11">
        <v>1.2569444444444446E-2</v>
      </c>
      <c r="H16" s="11">
        <f t="shared" ref="H16:H25" si="1">G16-E16</f>
        <v>4.0625000000000019E-3</v>
      </c>
      <c r="I16" s="8" t="str">
        <f>VLOOKUP($F16,'[1] стартДевушки'!$A$4:$G$352,7,FALSE)</f>
        <v>Пономарева Т.В.</v>
      </c>
    </row>
    <row r="17" spans="1:9" x14ac:dyDescent="0.25">
      <c r="A17" s="9">
        <v>2</v>
      </c>
      <c r="B17" s="8" t="str">
        <f>VLOOKUP($F17,'[1] стартДевушки'!$A$4:$F$352,2,FALSE)</f>
        <v>Красносельских Дарина</v>
      </c>
      <c r="C17" s="6">
        <f>VLOOKUP($F17,'[1] стартДевушки'!$A$4:$F$352,3,FALSE)</f>
        <v>2015</v>
      </c>
      <c r="D17" s="8" t="str">
        <f>VLOOKUP($F17,'[1] стартДевушки'!$A$4:$F$352,4,FALSE)</f>
        <v>ДЮСШ Верещагино</v>
      </c>
      <c r="E17" s="7">
        <f>VLOOKUP($F17,'[1] стартДевушки'!$A$4:$F$352,6,FALSE)</f>
        <v>9.5486111111111101E-3</v>
      </c>
      <c r="F17" s="10">
        <v>55</v>
      </c>
      <c r="G17" s="11">
        <v>1.375E-2</v>
      </c>
      <c r="H17" s="11">
        <f t="shared" si="1"/>
        <v>4.2013888888888899E-3</v>
      </c>
      <c r="I17" s="8" t="str">
        <f>VLOOKUP($F17,'[1] стартДевушки'!$A$4:$G$352,7,FALSE)</f>
        <v>Томилов В.П.</v>
      </c>
    </row>
    <row r="18" spans="1:9" x14ac:dyDescent="0.25">
      <c r="A18" s="9">
        <v>3</v>
      </c>
      <c r="B18" s="8" t="str">
        <f>VLOOKUP($F18,'[1] стартДевушки'!$A$4:$F$352,2,FALSE)</f>
        <v xml:space="preserve">Кирова Виолетта </v>
      </c>
      <c r="C18" s="6">
        <f>VLOOKUP($F18,'[1] стартДевушки'!$A$4:$F$352,3,FALSE)</f>
        <v>2015</v>
      </c>
      <c r="D18" s="8" t="str">
        <f>VLOOKUP($F18,'[1] стартДевушки'!$A$4:$F$352,4,FALSE)</f>
        <v>ДЮСШ Карагай</v>
      </c>
      <c r="E18" s="7">
        <f>VLOOKUP($F18,'[1] стартДевушки'!$A$4:$F$352,6,FALSE)</f>
        <v>9.7222222222222293E-3</v>
      </c>
      <c r="F18" s="10">
        <v>56</v>
      </c>
      <c r="G18" s="11">
        <v>1.4201388888888888E-2</v>
      </c>
      <c r="H18" s="11">
        <f t="shared" si="1"/>
        <v>4.4791666666666591E-3</v>
      </c>
      <c r="I18" s="8" t="str">
        <f>VLOOKUP($F18,'[1] стартДевушки'!$A$4:$G$352,7,FALSE)</f>
        <v>Пономарева Т.В.</v>
      </c>
    </row>
    <row r="19" spans="1:9" x14ac:dyDescent="0.25">
      <c r="A19" s="17">
        <v>4</v>
      </c>
      <c r="B19" s="12" t="str">
        <f>VLOOKUP($F19,'[1] стартДевушки'!$A$4:$F$352,2,FALSE)</f>
        <v>Луцко Ольга</v>
      </c>
      <c r="C19" s="13">
        <f>VLOOKUP($F19,'[1] стартДевушки'!$A$4:$F$352,3,FALSE)</f>
        <v>2015</v>
      </c>
      <c r="D19" s="12" t="str">
        <f>VLOOKUP($F19,'[1] стартДевушки'!$A$4:$F$352,4,FALSE)</f>
        <v>ДЮСШ-Егорова</v>
      </c>
      <c r="E19" s="14">
        <f>VLOOKUP($F19,'[1] стартДевушки'!$A$4:$F$352,6,FALSE)</f>
        <v>9.2013888888888892E-3</v>
      </c>
      <c r="F19" s="15">
        <v>53</v>
      </c>
      <c r="G19" s="16">
        <v>1.556712962962963E-2</v>
      </c>
      <c r="H19" s="16">
        <f t="shared" si="1"/>
        <v>6.3657407407407413E-3</v>
      </c>
      <c r="I19" s="12" t="str">
        <f>VLOOKUP($F19,'[1] стартДевушки'!$A$4:$G$352,7,FALSE)</f>
        <v>Полуянов В.К.</v>
      </c>
    </row>
    <row r="20" spans="1:9" x14ac:dyDescent="0.25">
      <c r="A20" s="17">
        <v>5</v>
      </c>
      <c r="B20" s="12" t="str">
        <f>VLOOKUP($F20,'[1] стартДевушки'!$A$4:$F$352,2,FALSE)</f>
        <v>Минина София</v>
      </c>
      <c r="C20" s="13">
        <f>VLOOKUP($F20,'[1] стартДевушки'!$A$4:$F$352,3,FALSE)</f>
        <v>2014</v>
      </c>
      <c r="D20" s="12" t="str">
        <f>VLOOKUP($F20,'[1] стартДевушки'!$A$4:$F$352,4,FALSE)</f>
        <v>Кочево</v>
      </c>
      <c r="E20" s="14">
        <f>VLOOKUP($F20,'[1] стартДевушки'!$A$4:$F$352,6,FALSE)</f>
        <v>9.0277777777777804E-3</v>
      </c>
      <c r="F20" s="15">
        <v>52</v>
      </c>
      <c r="G20" s="16">
        <v>1.2337962962962962E-2</v>
      </c>
      <c r="H20" s="16">
        <f t="shared" si="1"/>
        <v>3.3101851851851816E-3</v>
      </c>
      <c r="I20" s="12" t="str">
        <f>VLOOKUP($F20,'[1] стартДевушки'!$A$4:$G$352,7,FALSE)</f>
        <v>Зотев А.А.</v>
      </c>
    </row>
    <row r="21" spans="1:9" x14ac:dyDescent="0.25">
      <c r="A21" s="17">
        <v>6</v>
      </c>
      <c r="B21" s="12" t="str">
        <f>VLOOKUP($F21,'[1] стартДевушки'!$A$4:$F$352,2,FALSE)</f>
        <v>Мутовкина Карина</v>
      </c>
      <c r="C21" s="13">
        <f>VLOOKUP($F21,'[1] стартДевушки'!$A$4:$F$352,3,FALSE)</f>
        <v>2014</v>
      </c>
      <c r="D21" s="12" t="str">
        <f>VLOOKUP($F21,'[1] стартДевушки'!$A$4:$F$352,4,FALSE)</f>
        <v>ДЮСШ-Егорова</v>
      </c>
      <c r="E21" s="14">
        <f>VLOOKUP($F21,'[1] стартДевушки'!$A$4:$F$352,6,FALSE)</f>
        <v>8.8541666666666664E-3</v>
      </c>
      <c r="F21" s="15">
        <v>51</v>
      </c>
      <c r="G21" s="16">
        <v>1.3310185185185187E-2</v>
      </c>
      <c r="H21" s="16">
        <f t="shared" si="1"/>
        <v>4.4560185185185206E-3</v>
      </c>
      <c r="I21" s="12" t="str">
        <f>VLOOKUP($F21,'[1] стартДевушки'!$A$4:$G$352,7,FALSE)</f>
        <v>Полуянов В.К.</v>
      </c>
    </row>
    <row r="22" spans="1:9" s="18" customFormat="1" x14ac:dyDescent="0.25">
      <c r="A22" s="17">
        <v>7</v>
      </c>
      <c r="B22" s="12" t="str">
        <f>VLOOKUP($F22,'[1] стартДевушки'!$A$4:$F$352,2,FALSE)</f>
        <v>Афонова Элина</v>
      </c>
      <c r="C22" s="13">
        <f>VLOOKUP($F22,'[1] стартДевушки'!$A$4:$F$352,3,FALSE)</f>
        <v>2014</v>
      </c>
      <c r="D22" s="12" t="str">
        <f>VLOOKUP($F22,'[1] стартДевушки'!$A$4:$F$352,4,FALSE)</f>
        <v>ДЮСШ-Кудымкар</v>
      </c>
      <c r="E22" s="14">
        <f>VLOOKUP($F22,'[1] стартДевушки'!$A$4:$F$352,6,FALSE)</f>
        <v>1.0069444444444501E-2</v>
      </c>
      <c r="F22" s="15">
        <v>58</v>
      </c>
      <c r="G22" s="16">
        <v>1.4710648148148148E-2</v>
      </c>
      <c r="H22" s="16">
        <f t="shared" si="1"/>
        <v>4.6412037037036474E-3</v>
      </c>
      <c r="I22" s="12" t="str">
        <f>VLOOKUP($F22,'[1] стартДевушки'!$A$4:$G$352,7,FALSE)</f>
        <v>Попов С.А.</v>
      </c>
    </row>
    <row r="23" spans="1:9" s="18" customFormat="1" x14ac:dyDescent="0.25">
      <c r="A23" s="17">
        <v>8</v>
      </c>
      <c r="B23" s="12" t="str">
        <f>VLOOKUP($F23,'[1] стартДевушки'!$A$4:$F$352,2,FALSE)</f>
        <v>Лесникова Надежда</v>
      </c>
      <c r="C23" s="13">
        <f>VLOOKUP($F23,'[1] стартДевушки'!$A$4:$F$352,3,FALSE)</f>
        <v>2014</v>
      </c>
      <c r="D23" s="12" t="str">
        <f>VLOOKUP($F23,'[1] стартДевушки'!$A$4:$F$352,4,FALSE)</f>
        <v>ДЮСШ-Егорова</v>
      </c>
      <c r="E23" s="14">
        <f>VLOOKUP($F23,'[1] стартДевушки'!$A$4:$F$352,6,FALSE)</f>
        <v>9.3749999999999997E-3</v>
      </c>
      <c r="F23" s="15">
        <v>54</v>
      </c>
      <c r="G23" s="16">
        <v>1.4131944444444445E-2</v>
      </c>
      <c r="H23" s="16">
        <f t="shared" si="1"/>
        <v>4.7569444444444456E-3</v>
      </c>
      <c r="I23" s="12" t="str">
        <f>VLOOKUP($F23,'[1] стартДевушки'!$A$4:$G$352,7,FALSE)</f>
        <v>Полуянов В.К.</v>
      </c>
    </row>
    <row r="24" spans="1:9" x14ac:dyDescent="0.25">
      <c r="A24" s="17">
        <v>9</v>
      </c>
      <c r="B24" s="12" t="str">
        <f>VLOOKUP($F24,'[1] стартДевушки'!$A$4:$F$352,2,FALSE)</f>
        <v>Воробьева Алена</v>
      </c>
      <c r="C24" s="13">
        <f>VLOOKUP($F24,'[1] стартДевушки'!$A$4:$F$352,3,FALSE)</f>
        <v>2014</v>
      </c>
      <c r="D24" s="12" t="str">
        <f>VLOOKUP($F24,'[1] стартДевушки'!$A$4:$F$352,4,FALSE)</f>
        <v>ДЮСШ Карагай</v>
      </c>
      <c r="E24" s="14">
        <f>VLOOKUP($F24,'[1] стартДевушки'!$A$4:$F$352,6,FALSE)</f>
        <v>9.8958333333333398E-3</v>
      </c>
      <c r="F24" s="15">
        <v>57</v>
      </c>
      <c r="G24" s="16">
        <v>1.4733796296296295E-2</v>
      </c>
      <c r="H24" s="16">
        <f t="shared" si="1"/>
        <v>4.8379629629629554E-3</v>
      </c>
      <c r="I24" s="12" t="str">
        <f>VLOOKUP($F24,'[1] стартДевушки'!$A$4:$G$352,7,FALSE)</f>
        <v>Пономарева Т.В.</v>
      </c>
    </row>
    <row r="25" spans="1:9" x14ac:dyDescent="0.25">
      <c r="A25" s="17">
        <v>10</v>
      </c>
      <c r="B25" s="12" t="str">
        <f>VLOOKUP($F25,'[1] стартДевушки'!$A$4:$F$352,2,FALSE)</f>
        <v xml:space="preserve">Останина Анна </v>
      </c>
      <c r="C25" s="13">
        <f>VLOOKUP($F25,'[1] стартДевушки'!$A$4:$F$352,3,FALSE)</f>
        <v>2014</v>
      </c>
      <c r="D25" s="12" t="str">
        <f>VLOOKUP($F25,'[1] стартДевушки'!$A$4:$F$352,4,FALSE)</f>
        <v>ДЮСШ-Кудымкар</v>
      </c>
      <c r="E25" s="14">
        <f>VLOOKUP($F25,'[1] стартДевушки'!$A$4:$F$352,6,FALSE)</f>
        <v>1.1111111111111099E-2</v>
      </c>
      <c r="F25" s="15">
        <v>64</v>
      </c>
      <c r="G25" s="16">
        <v>1.6793981481481483E-2</v>
      </c>
      <c r="H25" s="16">
        <f t="shared" si="1"/>
        <v>5.6828703703703833E-3</v>
      </c>
      <c r="I25" s="12" t="str">
        <f>VLOOKUP($F25,'[1] стартДевушки'!$A$4:$G$352,7,FALSE)</f>
        <v>Попов Т.А.</v>
      </c>
    </row>
    <row r="26" spans="1:9" x14ac:dyDescent="0.25">
      <c r="A26" s="9"/>
      <c r="B26" s="45" t="s">
        <v>16</v>
      </c>
      <c r="C26" s="46"/>
      <c r="D26" s="47"/>
      <c r="E26" s="14"/>
      <c r="F26" s="15"/>
      <c r="G26" s="16"/>
      <c r="H26" s="16"/>
      <c r="I26" s="8"/>
    </row>
    <row r="27" spans="1:9" x14ac:dyDescent="0.25">
      <c r="A27" s="9">
        <v>1</v>
      </c>
      <c r="B27" s="8" t="str">
        <f>VLOOKUP($F27,'[1] стартДевушки'!$A$4:$F$352,2,FALSE)</f>
        <v>Сизова Любовь</v>
      </c>
      <c r="C27" s="6">
        <f>VLOOKUP($F27,'[1] стартДевушки'!$A$4:$F$352,3,FALSE)</f>
        <v>1971</v>
      </c>
      <c r="D27" s="8" t="str">
        <f>VLOOKUP($F27,'[1] стартДевушки'!$A$4:$F$352,4,FALSE)</f>
        <v>Кочево</v>
      </c>
      <c r="E27" s="7">
        <f>VLOOKUP($F27,'[1] стартДевушки'!$A$4:$F$352,6,FALSE)</f>
        <v>1.2500000000000001E-2</v>
      </c>
      <c r="F27" s="10">
        <v>72</v>
      </c>
      <c r="G27" s="11">
        <v>1.7060185185185185E-2</v>
      </c>
      <c r="H27" s="11">
        <f>G27-E27</f>
        <v>4.5601851851851845E-3</v>
      </c>
      <c r="I27" s="8">
        <f>VLOOKUP($F27,'[1] стартДевушки'!$A$4:$G$352,7,FALSE)</f>
        <v>0</v>
      </c>
    </row>
    <row r="28" spans="1:9" x14ac:dyDescent="0.25">
      <c r="A28" s="9"/>
      <c r="B28" s="45" t="s">
        <v>17</v>
      </c>
      <c r="C28" s="46"/>
      <c r="D28" s="47"/>
      <c r="E28" s="14"/>
      <c r="F28" s="15"/>
      <c r="G28" s="16"/>
      <c r="H28" s="16"/>
      <c r="I28" s="8"/>
    </row>
    <row r="29" spans="1:9" x14ac:dyDescent="0.25">
      <c r="A29" s="9">
        <v>1</v>
      </c>
      <c r="B29" s="8" t="str">
        <f>VLOOKUP($F29,'[1] стартДевушки'!$A$4:$F$352,2,FALSE)</f>
        <v>Яркова Раиса Григ.</v>
      </c>
      <c r="C29" s="6">
        <f>VLOOKUP($F29,'[1] стартДевушки'!$A$4:$F$352,3,FALSE)</f>
        <v>1958</v>
      </c>
      <c r="D29" s="8" t="s">
        <v>106</v>
      </c>
      <c r="E29" s="7">
        <f>VLOOKUP($F29,'[1] стартДевушки'!$A$4:$F$352,6,FALSE)</f>
        <v>1.18055555555556E-2</v>
      </c>
      <c r="F29" s="10">
        <v>68</v>
      </c>
      <c r="G29" s="11">
        <v>1.8078703703703704E-2</v>
      </c>
      <c r="H29" s="11">
        <f>G29-E29</f>
        <v>6.2731481481481041E-3</v>
      </c>
      <c r="I29" s="8">
        <f>VLOOKUP($F29,'[1] стартДевушки'!$A$4:$G$352,7,FALSE)</f>
        <v>0</v>
      </c>
    </row>
    <row r="30" spans="1:9" x14ac:dyDescent="0.25">
      <c r="A30" s="9">
        <v>2</v>
      </c>
      <c r="B30" s="8" t="str">
        <f>VLOOKUP($F30,'[1] стартДевушки'!$A$4:$F$352,2,FALSE)</f>
        <v>Шайдырова Фаина Влад.</v>
      </c>
      <c r="C30" s="6">
        <f>VLOOKUP($F30,'[1] стартДевушки'!$A$4:$F$352,3,FALSE)</f>
        <v>1964</v>
      </c>
      <c r="D30" s="8" t="s">
        <v>106</v>
      </c>
      <c r="E30" s="7">
        <f>VLOOKUP($F30,'[1] стартДевушки'!$A$4:$F$352,6,FALSE)</f>
        <v>1.16319444444445E-2</v>
      </c>
      <c r="F30" s="10">
        <v>67</v>
      </c>
      <c r="G30" s="11">
        <v>1.8067129629629631E-2</v>
      </c>
      <c r="H30" s="11">
        <f>G30-E30</f>
        <v>6.4351851851851306E-3</v>
      </c>
      <c r="I30" s="8">
        <f>VLOOKUP($F30,'[1] стартДевушки'!$A$4:$G$352,7,FALSE)</f>
        <v>0</v>
      </c>
    </row>
    <row r="31" spans="1:9" x14ac:dyDescent="0.25">
      <c r="A31" s="9"/>
      <c r="B31" s="45" t="s">
        <v>18</v>
      </c>
      <c r="C31" s="46"/>
      <c r="D31" s="47"/>
      <c r="E31" s="14"/>
      <c r="F31" s="15"/>
      <c r="G31" s="16"/>
      <c r="H31" s="16"/>
      <c r="I31" s="8"/>
    </row>
    <row r="32" spans="1:9" x14ac:dyDescent="0.25">
      <c r="A32" s="9">
        <v>1</v>
      </c>
      <c r="B32" s="8" t="str">
        <f>VLOOKUP($F32,'[1] стартДевушки'!$A$4:$F$352,2,FALSE)</f>
        <v>Нешатаева Валентина Юл.</v>
      </c>
      <c r="C32" s="6">
        <f>VLOOKUP($F32,'[1] стартДевушки'!$A$4:$F$352,3,FALSE)</f>
        <v>1953</v>
      </c>
      <c r="D32" s="8" t="s">
        <v>106</v>
      </c>
      <c r="E32" s="7">
        <f>VLOOKUP($F32,'[1] стартДевушки'!$A$4:$F$352,6,FALSE)</f>
        <v>1.2152777777777801E-2</v>
      </c>
      <c r="F32" s="10">
        <v>70</v>
      </c>
      <c r="G32" s="11">
        <v>1.7256944444444446E-2</v>
      </c>
      <c r="H32" s="11">
        <f>G32-E32</f>
        <v>5.1041666666666458E-3</v>
      </c>
      <c r="I32" s="8">
        <f>VLOOKUP($F32,'[1] стартДевушки'!$A$4:$G$352,7,FALSE)</f>
        <v>0</v>
      </c>
    </row>
    <row r="33" spans="1:9" x14ac:dyDescent="0.25">
      <c r="A33" s="9">
        <v>2</v>
      </c>
      <c r="B33" s="8" t="str">
        <f>VLOOKUP($F33,'[1] стартДевушки'!$A$4:$F$352,2,FALSE)</f>
        <v>Нечаева Мария Анан.</v>
      </c>
      <c r="C33" s="6">
        <f>VLOOKUP($F33,'[1] стартДевушки'!$A$4:$F$352,3,FALSE)</f>
        <v>1952</v>
      </c>
      <c r="D33" s="8" t="s">
        <v>106</v>
      </c>
      <c r="E33" s="7">
        <f>VLOOKUP($F33,'[1] стартДевушки'!$A$4:$F$352,6,FALSE)</f>
        <v>1.2326388888888901E-2</v>
      </c>
      <c r="F33" s="10">
        <v>71</v>
      </c>
      <c r="G33" s="11">
        <v>2.045138888888889E-2</v>
      </c>
      <c r="H33" s="11">
        <f>G33-E33</f>
        <v>8.1249999999999899E-3</v>
      </c>
      <c r="I33" s="8">
        <f>VLOOKUP($F33,'[1] стартДевушки'!$A$4:$G$352,7,FALSE)</f>
        <v>0</v>
      </c>
    </row>
    <row r="34" spans="1:9" x14ac:dyDescent="0.25">
      <c r="A34" s="9">
        <v>3</v>
      </c>
      <c r="B34" s="8" t="str">
        <f>VLOOKUP($F34,'[1] стартДевушки'!$A$4:$F$352,2,FALSE)</f>
        <v>Журавлева Людмила Вас.</v>
      </c>
      <c r="C34" s="6">
        <f>VLOOKUP($F34,'[1] стартДевушки'!$A$4:$F$352,3,FALSE)</f>
        <v>1954</v>
      </c>
      <c r="D34" s="8" t="s">
        <v>106</v>
      </c>
      <c r="E34" s="7">
        <f>VLOOKUP($F34,'[1] стартДевушки'!$A$4:$F$352,6,FALSE)</f>
        <v>1.19791666666667E-2</v>
      </c>
      <c r="F34" s="10">
        <v>69</v>
      </c>
      <c r="G34" s="11">
        <v>2.1458333333333333E-2</v>
      </c>
      <c r="H34" s="11">
        <f>G34-E34</f>
        <v>9.4791666666666323E-3</v>
      </c>
      <c r="I34" s="8">
        <f>VLOOKUP($F34,'[1] стартДевушки'!$A$4:$G$352,7,FALSE)</f>
        <v>0</v>
      </c>
    </row>
    <row r="35" spans="1:9" x14ac:dyDescent="0.25">
      <c r="A35" s="9"/>
      <c r="B35" s="45" t="s">
        <v>19</v>
      </c>
      <c r="C35" s="46"/>
      <c r="D35" s="47"/>
      <c r="E35" s="14"/>
      <c r="F35" s="15"/>
      <c r="G35" s="16"/>
      <c r="H35" s="16"/>
      <c r="I35" s="8"/>
    </row>
    <row r="36" spans="1:9" x14ac:dyDescent="0.25">
      <c r="A36" s="8">
        <v>1</v>
      </c>
      <c r="B36" s="8" t="str">
        <f>VLOOKUP($F36,[1]стартЮноши!$A$4:$F$402,2,FALSE)</f>
        <v xml:space="preserve">Голев Кирилл </v>
      </c>
      <c r="C36" s="8">
        <f>VLOOKUP($F36,[1]стартЮноши!$A$4:$F$402,3,FALSE)</f>
        <v>2016</v>
      </c>
      <c r="D36" s="8" t="str">
        <f>VLOOKUP($F36,[1]стартЮноши!$A$4:$F$402,4,FALSE)</f>
        <v>ДЮСШ-Кудымкар</v>
      </c>
      <c r="E36" s="7">
        <f>VLOOKUP($F36,[1]стартЮноши!$A$4:$F$402,6,FALSE)</f>
        <v>5.5555555555555497E-3</v>
      </c>
      <c r="F36" s="10">
        <v>32</v>
      </c>
      <c r="G36" s="11">
        <v>9.8032407407407408E-3</v>
      </c>
      <c r="H36" s="11">
        <f t="shared" ref="H36:H46" si="2">G36-E36</f>
        <v>4.2476851851851911E-3</v>
      </c>
      <c r="I36" s="8" t="str">
        <f>VLOOKUP($F36,[1]стартЮноши!$A$4:$G$309,7,FALSE)</f>
        <v>Попов Т.А.</v>
      </c>
    </row>
    <row r="37" spans="1:9" x14ac:dyDescent="0.25">
      <c r="A37" s="8">
        <v>2</v>
      </c>
      <c r="B37" s="8" t="str">
        <f>VLOOKUP($F37,[1]стартЮноши!$A$4:$F$402,2,FALSE)</f>
        <v>Сабуров Кирилл</v>
      </c>
      <c r="C37" s="8">
        <f>VLOOKUP($F37,[1]стартЮноши!$A$4:$F$402,3,FALSE)</f>
        <v>2016</v>
      </c>
      <c r="D37" s="8" t="str">
        <f>VLOOKUP($F37,[1]стартЮноши!$A$4:$F$402,4,FALSE)</f>
        <v>ДЮСШ-Кудымкар</v>
      </c>
      <c r="E37" s="7">
        <f>VLOOKUP($F37,[1]стартЮноши!$A$4:$F$402,6,FALSE)</f>
        <v>5.7291666666666697E-3</v>
      </c>
      <c r="F37" s="10">
        <v>33</v>
      </c>
      <c r="G37" s="11">
        <v>1.037037037037037E-2</v>
      </c>
      <c r="H37" s="11">
        <f t="shared" si="2"/>
        <v>4.6412037037037003E-3</v>
      </c>
      <c r="I37" s="8" t="str">
        <f>VLOOKUP($F37,[1]стартЮноши!$A$4:$G$309,7,FALSE)</f>
        <v>Казаринов А. Л.</v>
      </c>
    </row>
    <row r="38" spans="1:9" x14ac:dyDescent="0.25">
      <c r="A38" s="8">
        <v>3</v>
      </c>
      <c r="B38" s="8" t="str">
        <f>VLOOKUP($F38,[1]стартЮноши!$A$4:$F$402,2,FALSE)</f>
        <v>Сизов Эрнест</v>
      </c>
      <c r="C38" s="8">
        <f>VLOOKUP($F38,[1]стартЮноши!$A$4:$F$402,3,FALSE)</f>
        <v>2016</v>
      </c>
      <c r="D38" s="8" t="str">
        <f>VLOOKUP($F38,[1]стартЮноши!$A$4:$F$402,4,FALSE)</f>
        <v>Кочево</v>
      </c>
      <c r="E38" s="7">
        <f>VLOOKUP($F38,[1]стартЮноши!$A$4:$F$402,6,FALSE)</f>
        <v>6.0763888888888899E-3</v>
      </c>
      <c r="F38" s="10">
        <v>35</v>
      </c>
      <c r="G38" s="11">
        <v>1.0717592592592593E-2</v>
      </c>
      <c r="H38" s="11">
        <f t="shared" si="2"/>
        <v>4.6412037037037029E-3</v>
      </c>
      <c r="I38" s="8" t="str">
        <f>VLOOKUP($F38,[1]стартЮноши!$A$4:$G$309,7,FALSE)</f>
        <v>Зотев А.А.</v>
      </c>
    </row>
    <row r="39" spans="1:9" s="18" customFormat="1" x14ac:dyDescent="0.25">
      <c r="A39" s="12">
        <v>4</v>
      </c>
      <c r="B39" s="12" t="str">
        <f>VLOOKUP($F39,[1]стартЮноши!$A$4:$F$402,2,FALSE)</f>
        <v>Денисов Анатолий</v>
      </c>
      <c r="C39" s="12">
        <f>VLOOKUP($F39,[1]стартЮноши!$A$4:$F$402,3,FALSE)</f>
        <v>2017</v>
      </c>
      <c r="D39" s="12" t="str">
        <f>VLOOKUP($F39,[1]стартЮноши!$A$4:$F$402,4,FALSE)</f>
        <v>Кочево</v>
      </c>
      <c r="E39" s="14">
        <f>VLOOKUP($F39,[1]стартЮноши!$A$4:$F$402,6,FALSE)</f>
        <v>5.3819444444444401E-3</v>
      </c>
      <c r="F39" s="15">
        <v>31</v>
      </c>
      <c r="G39" s="16">
        <v>1.0138888888888888E-2</v>
      </c>
      <c r="H39" s="16">
        <f t="shared" si="2"/>
        <v>4.7569444444444482E-3</v>
      </c>
      <c r="I39" s="8" t="str">
        <f>VLOOKUP($F39,[1]стартЮноши!$A$4:$G$309,7,FALSE)</f>
        <v>Зотев А.А.</v>
      </c>
    </row>
    <row r="40" spans="1:9" x14ac:dyDescent="0.25">
      <c r="A40" s="12">
        <v>5</v>
      </c>
      <c r="B40" s="12" t="str">
        <f>VLOOKUP($F40,[1]стартЮноши!$A$4:$F$402,2,FALSE)</f>
        <v>Мальцев  Илья</v>
      </c>
      <c r="C40" s="12">
        <f>VLOOKUP($F40,[1]стартЮноши!$A$4:$F$402,3,FALSE)</f>
        <v>2016</v>
      </c>
      <c r="D40" s="12" t="str">
        <f>VLOOKUP($F40,[1]стартЮноши!$A$4:$F$402,4,FALSE)</f>
        <v xml:space="preserve">ДЮСШ Верещагино </v>
      </c>
      <c r="E40" s="14">
        <f>VLOOKUP($F40,[1]стартЮноши!$A$4:$F$402,6,FALSE)</f>
        <v>6.2500000000000003E-3</v>
      </c>
      <c r="F40" s="15">
        <v>36</v>
      </c>
      <c r="G40" s="16">
        <v>1.1122685185185185E-2</v>
      </c>
      <c r="H40" s="16">
        <f t="shared" si="2"/>
        <v>4.8726851851851848E-3</v>
      </c>
      <c r="I40" s="8" t="str">
        <f>VLOOKUP($F40,[1]стартЮноши!$A$4:$G$309,7,FALSE)</f>
        <v>Федоров О.В.</v>
      </c>
    </row>
    <row r="41" spans="1:9" s="19" customFormat="1" x14ac:dyDescent="0.25">
      <c r="A41" s="12">
        <v>6</v>
      </c>
      <c r="B41" s="12" t="str">
        <f>VLOOKUP($F41,[1]стартЮноши!$A$4:$F$402,2,FALSE)</f>
        <v>Лупачев Костя</v>
      </c>
      <c r="C41" s="12">
        <f>VLOOKUP($F41,[1]стартЮноши!$A$4:$F$402,3,FALSE)</f>
        <v>2017</v>
      </c>
      <c r="D41" s="12" t="str">
        <f>VLOOKUP($F41,[1]стартЮноши!$A$4:$F$402,4,FALSE)</f>
        <v xml:space="preserve">ДЮСШ Верещагино </v>
      </c>
      <c r="E41" s="14">
        <f>VLOOKUP($F41,[1]стартЮноши!$A$4:$F$402,6,FALSE)</f>
        <v>5.0347222222222199E-3</v>
      </c>
      <c r="F41" s="15">
        <v>29</v>
      </c>
      <c r="G41" s="16">
        <v>1.0092592592592592E-2</v>
      </c>
      <c r="H41" s="16">
        <f t="shared" si="2"/>
        <v>5.0578703703703723E-3</v>
      </c>
      <c r="I41" s="8" t="str">
        <f>VLOOKUP($F41,[1]стартЮноши!$A$4:$G$309,7,FALSE)</f>
        <v>Федоров О.В.</v>
      </c>
    </row>
    <row r="42" spans="1:9" s="20" customFormat="1" x14ac:dyDescent="0.25">
      <c r="A42" s="12">
        <v>7</v>
      </c>
      <c r="B42" s="12" t="str">
        <f>VLOOKUP($F42,[1]стартЮноши!$A$4:$F$402,2,FALSE)</f>
        <v>Боталов Матвей</v>
      </c>
      <c r="C42" s="12">
        <f>VLOOKUP($F42,[1]стартЮноши!$A$4:$F$402,3,FALSE)</f>
        <v>2016</v>
      </c>
      <c r="D42" s="12" t="str">
        <f>VLOOKUP($F42,[1]стартЮноши!$A$4:$F$402,4,FALSE)</f>
        <v>Кува</v>
      </c>
      <c r="E42" s="14">
        <f>VLOOKUP($F42,[1]стартЮноши!$A$4:$F$402,6,FALSE)</f>
        <v>7.1180555555555502E-3</v>
      </c>
      <c r="F42" s="15">
        <v>41</v>
      </c>
      <c r="G42" s="16">
        <v>1.224537037037037E-2</v>
      </c>
      <c r="H42" s="16">
        <f t="shared" si="2"/>
        <v>5.1273148148148198E-3</v>
      </c>
      <c r="I42" s="8" t="str">
        <f>VLOOKUP($F42,[1]стартЮноши!$A$4:$G$309,7,FALSE)</f>
        <v>Отинов А.Д.</v>
      </c>
    </row>
    <row r="43" spans="1:9" s="20" customFormat="1" x14ac:dyDescent="0.25">
      <c r="A43" s="12">
        <v>8</v>
      </c>
      <c r="B43" s="12" t="str">
        <f>VLOOKUP($F43,[1]стартЮноши!$A$4:$F$402,2,FALSE)</f>
        <v>Горбунов Андрей</v>
      </c>
      <c r="C43" s="12">
        <f>VLOOKUP($F43,[1]стартЮноши!$A$4:$F$402,3,FALSE)</f>
        <v>2017</v>
      </c>
      <c r="D43" s="12" t="str">
        <f>VLOOKUP($F43,[1]стартЮноши!$A$4:$F$402,4,FALSE)</f>
        <v>ДЮСШ Карагай</v>
      </c>
      <c r="E43" s="14">
        <f>VLOOKUP($F43,[1]стартЮноши!$A$4:$F$402,6,FALSE)</f>
        <v>5.2083333333333296E-3</v>
      </c>
      <c r="F43" s="15">
        <v>30</v>
      </c>
      <c r="G43" s="16">
        <v>1.0636574074074074E-2</v>
      </c>
      <c r="H43" s="16">
        <f t="shared" si="2"/>
        <v>5.4282407407407448E-3</v>
      </c>
      <c r="I43" s="8" t="str">
        <f>VLOOKUP($F43,[1]стартЮноши!$A$4:$G$309,7,FALSE)</f>
        <v>Пономарева Т.В.</v>
      </c>
    </row>
    <row r="44" spans="1:9" s="18" customFormat="1" x14ac:dyDescent="0.25">
      <c r="A44" s="12">
        <v>9</v>
      </c>
      <c r="B44" s="12" t="str">
        <f>VLOOKUP($F44,[1]стартЮноши!$A$4:$F$402,2,FALSE)</f>
        <v>Гасанов Аслан</v>
      </c>
      <c r="C44" s="12">
        <f>VLOOKUP($F44,[1]стартЮноши!$A$4:$F$402,3,FALSE)</f>
        <v>2017</v>
      </c>
      <c r="D44" s="12" t="str">
        <f>VLOOKUP($F44,[1]стартЮноши!$A$4:$F$402,4,FALSE)</f>
        <v>ДЮСШ-Кудымкар</v>
      </c>
      <c r="E44" s="14">
        <f>VLOOKUP($F44,[1]стартЮноши!$A$4:$F$402,6,FALSE)</f>
        <v>4.8611111111111103E-3</v>
      </c>
      <c r="F44" s="15">
        <v>28</v>
      </c>
      <c r="G44" s="16">
        <v>1.0567129629629629E-2</v>
      </c>
      <c r="H44" s="16">
        <f t="shared" si="2"/>
        <v>5.7060185185185191E-3</v>
      </c>
      <c r="I44" s="8" t="str">
        <f>VLOOKUP($F44,[1]стартЮноши!$A$4:$G$309,7,FALSE)</f>
        <v>Попов С.А.</v>
      </c>
    </row>
    <row r="45" spans="1:9" x14ac:dyDescent="0.25">
      <c r="A45" s="12">
        <v>10</v>
      </c>
      <c r="B45" s="12" t="str">
        <f>VLOOKUP($F45,[1]стартЮноши!$A$4:$F$402,2,FALSE)</f>
        <v>Николев Богдан</v>
      </c>
      <c r="C45" s="12">
        <f>VLOOKUP($F45,[1]стартЮноши!$A$4:$F$402,3,FALSE)</f>
        <v>2016</v>
      </c>
      <c r="D45" s="12" t="str">
        <f>VLOOKUP($F45,[1]стартЮноши!$A$4:$F$402,4,FALSE)</f>
        <v>ДЮСШ-Кудымкар</v>
      </c>
      <c r="E45" s="14">
        <f>VLOOKUP($F45,[1]стартЮноши!$A$4:$F$402,6,FALSE)</f>
        <v>5.9027777777777802E-3</v>
      </c>
      <c r="F45" s="15">
        <v>34</v>
      </c>
      <c r="G45" s="16">
        <v>1.1631944444444445E-2</v>
      </c>
      <c r="H45" s="16">
        <f t="shared" si="2"/>
        <v>5.7291666666666645E-3</v>
      </c>
      <c r="I45" s="8" t="str">
        <f>VLOOKUP($F45,[1]стартЮноши!$A$4:$G$309,7,FALSE)</f>
        <v>Казаринов А. Л.</v>
      </c>
    </row>
    <row r="46" spans="1:9" x14ac:dyDescent="0.25">
      <c r="A46" s="12">
        <v>11</v>
      </c>
      <c r="B46" s="12" t="str">
        <f>VLOOKUP($F46,[1]стартЮноши!$A$4:$F$402,2,FALSE)</f>
        <v>Чугаев Матвей</v>
      </c>
      <c r="C46" s="12">
        <f>VLOOKUP($F46,[1]стартЮноши!$A$4:$F$402,3,FALSE)</f>
        <v>2016</v>
      </c>
      <c r="D46" s="12" t="str">
        <f>VLOOKUP($F46,[1]стартЮноши!$A$4:$F$402,4,FALSE)</f>
        <v>Кува</v>
      </c>
      <c r="E46" s="14">
        <f>VLOOKUP($F46,[1]стартЮноши!$A$4:$F$402,6,FALSE)</f>
        <v>7.9861111111111105E-3</v>
      </c>
      <c r="F46" s="15">
        <v>46</v>
      </c>
      <c r="G46" s="16">
        <v>1.4097222222222221E-2</v>
      </c>
      <c r="H46" s="16">
        <f t="shared" si="2"/>
        <v>6.1111111111111106E-3</v>
      </c>
      <c r="I46" s="8" t="str">
        <f>VLOOKUP($F46,[1]стартЮноши!$A$4:$G$309,7,FALSE)</f>
        <v>Отинов А.Д.</v>
      </c>
    </row>
    <row r="47" spans="1:9" x14ac:dyDescent="0.25">
      <c r="A47" s="12"/>
      <c r="B47" s="45" t="s">
        <v>20</v>
      </c>
      <c r="C47" s="46"/>
      <c r="D47" s="47"/>
      <c r="E47" s="14"/>
      <c r="F47" s="15"/>
      <c r="G47" s="16"/>
      <c r="H47" s="16"/>
      <c r="I47" s="8"/>
    </row>
    <row r="48" spans="1:9" x14ac:dyDescent="0.25">
      <c r="A48" s="8">
        <v>1</v>
      </c>
      <c r="B48" s="8" t="str">
        <f>VLOOKUP($F48,[1]стартЮноши!$A$4:$F$402,2,FALSE)</f>
        <v>Носков Владимир</v>
      </c>
      <c r="C48" s="8">
        <f>VLOOKUP($F48,[1]стартЮноши!$A$4:$F$402,3,FALSE)</f>
        <v>2014</v>
      </c>
      <c r="D48" s="8" t="str">
        <f>VLOOKUP($F48,[1]стартЮноши!$A$4:$F$402,4,FALSE)</f>
        <v xml:space="preserve">ДЮСШ Верещагино </v>
      </c>
      <c r="E48" s="7">
        <f>VLOOKUP($F48,[1]стартЮноши!$A$4:$F$402,6,FALSE)</f>
        <v>3.1250000000000002E-3</v>
      </c>
      <c r="F48" s="10">
        <v>18</v>
      </c>
      <c r="G48" s="11">
        <v>6.2499999999999995E-3</v>
      </c>
      <c r="H48" s="11">
        <f t="shared" ref="H48:H69" si="3">G48-E48</f>
        <v>3.1249999999999993E-3</v>
      </c>
      <c r="I48" s="8" t="str">
        <f>VLOOKUP($F48,[1]стартЮноши!$A$4:$G$309,7,FALSE)</f>
        <v>Федоров О.В.</v>
      </c>
    </row>
    <row r="49" spans="1:9" x14ac:dyDescent="0.25">
      <c r="A49" s="8">
        <v>2</v>
      </c>
      <c r="B49" s="8" t="str">
        <f>VLOOKUP($F49,[1]стартЮноши!$A$4:$F$402,2,FALSE)</f>
        <v>Зотев Захар</v>
      </c>
      <c r="C49" s="8">
        <f>VLOOKUP($F49,[1]стартЮноши!$A$4:$F$402,3,FALSE)</f>
        <v>2014</v>
      </c>
      <c r="D49" s="8" t="str">
        <f>VLOOKUP($F49,[1]стартЮноши!$A$4:$F$402,4,FALSE)</f>
        <v>Кочево</v>
      </c>
      <c r="E49" s="7">
        <f>VLOOKUP($F49,[1]стартЮноши!$A$4:$F$402,6,FALSE)</f>
        <v>3.2986111111111098E-3</v>
      </c>
      <c r="F49" s="10">
        <v>19</v>
      </c>
      <c r="G49" s="11">
        <v>6.4351851851851861E-3</v>
      </c>
      <c r="H49" s="11">
        <f t="shared" si="3"/>
        <v>3.1365740740740763E-3</v>
      </c>
      <c r="I49" s="8" t="str">
        <f>VLOOKUP($F49,[1]стартЮноши!$A$4:$G$309,7,FALSE)</f>
        <v>Зотев А.А.</v>
      </c>
    </row>
    <row r="50" spans="1:9" x14ac:dyDescent="0.25">
      <c r="A50" s="8">
        <v>3</v>
      </c>
      <c r="B50" s="8" t="str">
        <f>VLOOKUP($F50,[1]стартЮноши!$A$4:$F$402,2,FALSE)</f>
        <v>Евдокимов Дмитрий</v>
      </c>
      <c r="C50" s="8">
        <f>VLOOKUP($F50,[1]стартЮноши!$A$4:$F$402,3,FALSE)</f>
        <v>2014</v>
      </c>
      <c r="D50" s="8" t="str">
        <f>VLOOKUP($F50,[1]стартЮноши!$A$4:$F$402,4,FALSE)</f>
        <v>Кочево</v>
      </c>
      <c r="E50" s="7">
        <f>VLOOKUP($F50,[1]стартЮноши!$A$4:$F$402,6,FALSE)</f>
        <v>1.21527777777778E-3</v>
      </c>
      <c r="F50" s="10">
        <v>7</v>
      </c>
      <c r="G50" s="11">
        <v>4.3981481481481484E-3</v>
      </c>
      <c r="H50" s="11">
        <f t="shared" si="3"/>
        <v>3.1828703703703685E-3</v>
      </c>
      <c r="I50" s="8" t="str">
        <f>VLOOKUP($F50,[1]стартЮноши!$A$4:$G$309,7,FALSE)</f>
        <v>Зотев А.А.</v>
      </c>
    </row>
    <row r="51" spans="1:9" x14ac:dyDescent="0.25">
      <c r="A51" s="12">
        <v>4</v>
      </c>
      <c r="B51" s="12" t="str">
        <f>VLOOKUP($F51,[1]стартЮноши!$A$4:$F$402,2,FALSE)</f>
        <v>Лесников Арсений</v>
      </c>
      <c r="C51" s="12">
        <f>VLOOKUP($F51,[1]стартЮноши!$A$4:$F$402,3,FALSE)</f>
        <v>2014</v>
      </c>
      <c r="D51" s="12" t="str">
        <f>VLOOKUP($F51,[1]стартЮноши!$A$4:$F$402,4,FALSE)</f>
        <v>Кочево</v>
      </c>
      <c r="E51" s="14">
        <f>VLOOKUP($F51,[1]стартЮноши!$A$4:$F$402,6,FALSE)</f>
        <v>2.60416666666667E-3</v>
      </c>
      <c r="F51" s="15">
        <v>15</v>
      </c>
      <c r="G51" s="16">
        <v>5.9027777777777776E-3</v>
      </c>
      <c r="H51" s="16">
        <f t="shared" si="3"/>
        <v>3.2986111111111076E-3</v>
      </c>
      <c r="I51" s="12" t="str">
        <f>VLOOKUP($F51,[1]стартЮноши!$A$4:$G$309,7,FALSE)</f>
        <v>Зотев А.А.</v>
      </c>
    </row>
    <row r="52" spans="1:9" x14ac:dyDescent="0.25">
      <c r="A52" s="12">
        <v>5</v>
      </c>
      <c r="B52" s="12" t="str">
        <f>VLOOKUP($F52,[1]стартЮноши!$A$4:$F$402,2,FALSE)</f>
        <v>Минин Иван</v>
      </c>
      <c r="C52" s="12">
        <f>VLOOKUP($F52,[1]стартЮноши!$A$4:$F$402,3,FALSE)</f>
        <v>2014</v>
      </c>
      <c r="D52" s="12" t="str">
        <f>VLOOKUP($F52,[1]стартЮноши!$A$4:$F$402,4,FALSE)</f>
        <v>Кочево</v>
      </c>
      <c r="E52" s="14">
        <f>VLOOKUP($F52,[1]стартЮноши!$A$4:$F$402,6,FALSE)</f>
        <v>5.2083333333333333E-4</v>
      </c>
      <c r="F52" s="15">
        <v>3</v>
      </c>
      <c r="G52" s="16">
        <v>3.9351851851851857E-3</v>
      </c>
      <c r="H52" s="16">
        <f t="shared" si="3"/>
        <v>3.4143518518518524E-3</v>
      </c>
      <c r="I52" s="12" t="str">
        <f>VLOOKUP($F52,[1]стартЮноши!$A$4:$G$309,7,FALSE)</f>
        <v>Зотев А.А.</v>
      </c>
    </row>
    <row r="53" spans="1:9" x14ac:dyDescent="0.25">
      <c r="A53" s="12">
        <v>6</v>
      </c>
      <c r="B53" s="12" t="str">
        <f>VLOOKUP($F53,[1]стартЮноши!$A$4:$F$402,2,FALSE)</f>
        <v>Вавилин Денис</v>
      </c>
      <c r="C53" s="12">
        <f>VLOOKUP($F53,[1]стартЮноши!$A$4:$F$402,3,FALSE)</f>
        <v>2014</v>
      </c>
      <c r="D53" s="12" t="str">
        <f>VLOOKUP($F53,[1]стартЮноши!$A$4:$F$402,4,FALSE)</f>
        <v>Кочево</v>
      </c>
      <c r="E53" s="14">
        <f>VLOOKUP($F53,[1]стартЮноши!$A$4:$F$402,6,FALSE)</f>
        <v>8.6805555555555497E-4</v>
      </c>
      <c r="F53" s="15">
        <v>5</v>
      </c>
      <c r="G53" s="16">
        <v>4.3981481481481484E-3</v>
      </c>
      <c r="H53" s="16">
        <f t="shared" si="3"/>
        <v>3.5300925925925934E-3</v>
      </c>
      <c r="I53" s="12" t="str">
        <f>VLOOKUP($F53,[1]стартЮноши!$A$4:$G$309,7,FALSE)</f>
        <v>Зотев А.А.</v>
      </c>
    </row>
    <row r="54" spans="1:9" x14ac:dyDescent="0.25">
      <c r="A54" s="12">
        <v>7</v>
      </c>
      <c r="B54" s="12" t="str">
        <f>VLOOKUP($F54,[1]стартЮноши!$A$4:$F$402,2,FALSE)</f>
        <v>Петерсон Владислав</v>
      </c>
      <c r="C54" s="12">
        <f>VLOOKUP($F54,[1]стартЮноши!$A$4:$F$402,3,FALSE)</f>
        <v>2015</v>
      </c>
      <c r="D54" s="12" t="str">
        <f>VLOOKUP($F54,[1]стартЮноши!$A$4:$F$402,4,FALSE)</f>
        <v>Кочево</v>
      </c>
      <c r="E54" s="14">
        <f>VLOOKUP($F54,[1]стартЮноши!$A$4:$F$402,6,FALSE)</f>
        <v>3.4722222222222199E-3</v>
      </c>
      <c r="F54" s="15">
        <v>20</v>
      </c>
      <c r="G54" s="16">
        <v>7.1527777777777787E-3</v>
      </c>
      <c r="H54" s="16">
        <f t="shared" si="3"/>
        <v>3.6805555555555589E-3</v>
      </c>
      <c r="I54" s="12" t="str">
        <f>VLOOKUP($F54,[1]стартЮноши!$A$4:$G$309,7,FALSE)</f>
        <v>Зотев А.А.</v>
      </c>
    </row>
    <row r="55" spans="1:9" x14ac:dyDescent="0.25">
      <c r="A55" s="12">
        <v>8</v>
      </c>
      <c r="B55" s="12" t="str">
        <f>VLOOKUP($F55,[1]стартЮноши!$A$4:$F$402,2,FALSE)</f>
        <v>Никитин Михаил</v>
      </c>
      <c r="C55" s="12">
        <f>VLOOKUP($F55,[1]стартЮноши!$A$4:$F$402,3,FALSE)</f>
        <v>2015</v>
      </c>
      <c r="D55" s="12" t="str">
        <f>VLOOKUP($F55,[1]стартЮноши!$A$4:$F$402,4,FALSE)</f>
        <v>ДЮСШ-Пешнигорт</v>
      </c>
      <c r="E55" s="14">
        <f>VLOOKUP($F55,[1]стартЮноши!$A$4:$F$402,6,FALSE)</f>
        <v>2.7777777777777801E-3</v>
      </c>
      <c r="F55" s="15">
        <v>16</v>
      </c>
      <c r="G55" s="16">
        <v>6.5972222222222222E-3</v>
      </c>
      <c r="H55" s="16">
        <f t="shared" si="3"/>
        <v>3.8194444444444422E-3</v>
      </c>
      <c r="I55" s="12" t="str">
        <f>VLOOKUP($F55,[1]стартЮноши!$A$4:$G$309,7,FALSE)</f>
        <v>Денисов В.Д.</v>
      </c>
    </row>
    <row r="56" spans="1:9" s="18" customFormat="1" x14ac:dyDescent="0.25">
      <c r="A56" s="12">
        <v>9</v>
      </c>
      <c r="B56" s="12" t="str">
        <f>VLOOKUP($F56,[1]стартЮноши!$A$4:$F$402,2,FALSE)</f>
        <v>Сизов Артём</v>
      </c>
      <c r="C56" s="12">
        <f>VLOOKUP($F56,[1]стартЮноши!$A$4:$F$402,3,FALSE)</f>
        <v>2015</v>
      </c>
      <c r="D56" s="12" t="str">
        <f>VLOOKUP($F56,[1]стартЮноши!$A$4:$F$402,4,FALSE)</f>
        <v>Кочево</v>
      </c>
      <c r="E56" s="14">
        <f>VLOOKUP($F56,[1]стартЮноши!$A$4:$F$402,6,FALSE)</f>
        <v>4.1666666666666701E-3</v>
      </c>
      <c r="F56" s="15">
        <v>24</v>
      </c>
      <c r="G56" s="16">
        <v>8.0439814814814818E-3</v>
      </c>
      <c r="H56" s="16">
        <f t="shared" si="3"/>
        <v>3.8773148148148117E-3</v>
      </c>
      <c r="I56" s="12" t="str">
        <f>VLOOKUP($F56,[1]стартЮноши!$A$4:$G$309,7,FALSE)</f>
        <v>Зотев А.А.</v>
      </c>
    </row>
    <row r="57" spans="1:9" x14ac:dyDescent="0.25">
      <c r="A57" s="12">
        <v>10</v>
      </c>
      <c r="B57" s="12" t="str">
        <f>VLOOKUP($F57,[1]стартЮноши!$A$4:$F$402,2,FALSE)</f>
        <v>Балуев Семион</v>
      </c>
      <c r="C57" s="12">
        <f>VLOOKUP($F57,[1]стартЮноши!$A$4:$F$402,3,FALSE)</f>
        <v>2014</v>
      </c>
      <c r="D57" s="12" t="str">
        <f>VLOOKUP($F57,[1]стартЮноши!$A$4:$F$402,4,FALSE)</f>
        <v>ДЮСШ Верещагино</v>
      </c>
      <c r="E57" s="14">
        <f>VLOOKUP($F57,[1]стартЮноши!$A$4:$F$402,6,FALSE)</f>
        <v>1.7361111111111112E-4</v>
      </c>
      <c r="F57" s="15">
        <v>1</v>
      </c>
      <c r="G57" s="16">
        <v>4.0624999999999993E-3</v>
      </c>
      <c r="H57" s="16">
        <f t="shared" si="3"/>
        <v>3.8888888888888883E-3</v>
      </c>
      <c r="I57" s="12" t="str">
        <f>VLOOKUP($F57,[1]стартЮноши!$A$4:$G$309,7,FALSE)</f>
        <v>Томилов В.П.</v>
      </c>
    </row>
    <row r="58" spans="1:9" x14ac:dyDescent="0.25">
      <c r="A58" s="12">
        <v>11</v>
      </c>
      <c r="B58" s="12" t="str">
        <f>VLOOKUP($F58,[1]стартЮноши!$A$4:$F$402,2,FALSE)</f>
        <v>Комаров Василий</v>
      </c>
      <c r="C58" s="12">
        <f>VLOOKUP($F58,[1]стартЮноши!$A$4:$F$402,3,FALSE)</f>
        <v>2015</v>
      </c>
      <c r="D58" s="12" t="str">
        <f>VLOOKUP($F58,[1]стартЮноши!$A$4:$F$402,4,FALSE)</f>
        <v xml:space="preserve">ДЮСШ Верещагино </v>
      </c>
      <c r="E58" s="14">
        <f>VLOOKUP($F58,[1]стартЮноши!$A$4:$F$402,6,FALSE)</f>
        <v>1.7361111111111099E-3</v>
      </c>
      <c r="F58" s="15">
        <v>10</v>
      </c>
      <c r="G58" s="16">
        <v>5.6828703703703702E-3</v>
      </c>
      <c r="H58" s="16">
        <f t="shared" si="3"/>
        <v>3.9467592592592601E-3</v>
      </c>
      <c r="I58" s="12" t="str">
        <f>VLOOKUP($F58,[1]стартЮноши!$A$4:$G$309,7,FALSE)</f>
        <v>Федоров О.В.</v>
      </c>
    </row>
    <row r="59" spans="1:9" x14ac:dyDescent="0.25">
      <c r="A59" s="12">
        <v>12</v>
      </c>
      <c r="B59" s="12" t="str">
        <f>VLOOKUP($F59,[1]стартЮноши!$A$4:$F$402,2,FALSE)</f>
        <v>Подьянов Владислав</v>
      </c>
      <c r="C59" s="12">
        <f>VLOOKUP($F59,[1]стартЮноши!$A$4:$F$402,3,FALSE)</f>
        <v>2014</v>
      </c>
      <c r="D59" s="12" t="str">
        <f>VLOOKUP($F59,[1]стартЮноши!$A$4:$F$402,4,FALSE)</f>
        <v>ДЮСШ-Белоево</v>
      </c>
      <c r="E59" s="14">
        <f>VLOOKUP($F59,[1]стартЮноши!$A$4:$F$402,6,FALSE)</f>
        <v>3.81944444444444E-3</v>
      </c>
      <c r="F59" s="15">
        <v>22</v>
      </c>
      <c r="G59" s="16">
        <v>7.905092592592592E-3</v>
      </c>
      <c r="H59" s="16">
        <f t="shared" si="3"/>
        <v>4.0856481481481525E-3</v>
      </c>
      <c r="I59" s="12" t="str">
        <f>VLOOKUP($F59,[1]стартЮноши!$A$4:$G$309,7,FALSE)</f>
        <v>Старцев В.А.</v>
      </c>
    </row>
    <row r="60" spans="1:9" x14ac:dyDescent="0.25">
      <c r="A60" s="12">
        <v>13</v>
      </c>
      <c r="B60" s="12" t="str">
        <f>VLOOKUP($F60,[1]стартЮноши!$A$4:$F$402,2,FALSE)</f>
        <v>Тотьмянин Владислав</v>
      </c>
      <c r="C60" s="12">
        <f>VLOOKUP($F60,[1]стартЮноши!$A$4:$F$402,3,FALSE)</f>
        <v>2014</v>
      </c>
      <c r="D60" s="12" t="str">
        <f>VLOOKUP($F60,[1]стартЮноши!$A$4:$F$402,4,FALSE)</f>
        <v>СШОР «Старт»</v>
      </c>
      <c r="E60" s="14">
        <f>VLOOKUP($F60,[1]стартЮноши!$A$4:$F$402,6,FALSE)</f>
        <v>4.3402777777777797E-3</v>
      </c>
      <c r="F60" s="15">
        <v>25</v>
      </c>
      <c r="G60" s="16">
        <v>8.5416666666666679E-3</v>
      </c>
      <c r="H60" s="16">
        <f t="shared" si="3"/>
        <v>4.2013888888888882E-3</v>
      </c>
      <c r="I60" s="12" t="str">
        <f>VLOOKUP($F60,[1]стартЮноши!$A$4:$G$309,7,FALSE)</f>
        <v>Казаринов А. Л.</v>
      </c>
    </row>
    <row r="61" spans="1:9" x14ac:dyDescent="0.25">
      <c r="A61" s="12">
        <v>14</v>
      </c>
      <c r="B61" s="12" t="str">
        <f>VLOOKUP($F61,[1]стартЮноши!$A$4:$F$402,2,FALSE)</f>
        <v>Бросенко Захар</v>
      </c>
      <c r="C61" s="12">
        <f>VLOOKUP($F61,[1]стартЮноши!$A$4:$F$402,3,FALSE)</f>
        <v>2014</v>
      </c>
      <c r="D61" s="12" t="str">
        <f>VLOOKUP($F61,[1]стартЮноши!$A$4:$F$402,4,FALSE)</f>
        <v>Кочево</v>
      </c>
      <c r="E61" s="14">
        <f>VLOOKUP($F61,[1]стартЮноши!$A$4:$F$402,6,FALSE)</f>
        <v>6.9444444444444404E-4</v>
      </c>
      <c r="F61" s="15">
        <v>4</v>
      </c>
      <c r="G61" s="16">
        <v>4.9652777777777777E-3</v>
      </c>
      <c r="H61" s="16">
        <f t="shared" si="3"/>
        <v>4.2708333333333339E-3</v>
      </c>
      <c r="I61" s="12" t="str">
        <f>VLOOKUP($F61,[1]стартЮноши!$A$4:$G$309,7,FALSE)</f>
        <v>Зотев А.А.</v>
      </c>
    </row>
    <row r="62" spans="1:9" x14ac:dyDescent="0.25">
      <c r="A62" s="12">
        <v>15</v>
      </c>
      <c r="B62" s="12" t="str">
        <f>VLOOKUP($F62,[1]стартЮноши!$A$4:$F$402,2,FALSE)</f>
        <v xml:space="preserve">Чакилев Глеб </v>
      </c>
      <c r="C62" s="12">
        <f>VLOOKUP($F62,[1]стартЮноши!$A$4:$F$402,3,FALSE)</f>
        <v>2014</v>
      </c>
      <c r="D62" s="12" t="str">
        <f>VLOOKUP($F62,[1]стартЮноши!$A$4:$F$402,4,FALSE)</f>
        <v>ДЮСШ-Кудымкар</v>
      </c>
      <c r="E62" s="14">
        <f>VLOOKUP($F62,[1]стартЮноши!$A$4:$F$402,6,FALSE)</f>
        <v>4.5138888888888902E-3</v>
      </c>
      <c r="F62" s="15">
        <v>26</v>
      </c>
      <c r="G62" s="16">
        <v>9.6990740740740735E-3</v>
      </c>
      <c r="H62" s="16">
        <f t="shared" si="3"/>
        <v>5.1851851851851833E-3</v>
      </c>
      <c r="I62" s="12" t="str">
        <f>VLOOKUP($F62,[1]стартЮноши!$A$4:$G$309,7,FALSE)</f>
        <v>Попов Т.А.</v>
      </c>
    </row>
    <row r="63" spans="1:9" x14ac:dyDescent="0.25">
      <c r="A63" s="12">
        <v>16</v>
      </c>
      <c r="B63" s="12" t="str">
        <f>VLOOKUP($F63,[1]стартЮноши!$A$4:$F$402,2,FALSE)</f>
        <v>Белавин Андрей</v>
      </c>
      <c r="C63" s="12">
        <f>VLOOKUP($F63,[1]стартЮноши!$A$4:$F$402,3,FALSE)</f>
        <v>2015</v>
      </c>
      <c r="D63" s="12" t="str">
        <f>VLOOKUP($F63,[1]стартЮноши!$A$4:$F$402,4,FALSE)</f>
        <v>ДЮСШ-Кудымкар</v>
      </c>
      <c r="E63" s="14">
        <f>VLOOKUP($F63,[1]стартЮноши!$A$4:$F$402,6,FALSE)</f>
        <v>3.4722222222222224E-4</v>
      </c>
      <c r="F63" s="15">
        <v>2</v>
      </c>
      <c r="G63" s="16">
        <v>5.7291666666666671E-3</v>
      </c>
      <c r="H63" s="16">
        <f t="shared" si="3"/>
        <v>5.3819444444444453E-3</v>
      </c>
      <c r="I63" s="12" t="str">
        <f>VLOOKUP($F63,[1]стартЮноши!$A$4:$G$309,7,FALSE)</f>
        <v>Казаринов А. Л.</v>
      </c>
    </row>
    <row r="64" spans="1:9" x14ac:dyDescent="0.25">
      <c r="A64" s="12">
        <v>17</v>
      </c>
      <c r="B64" s="12" t="str">
        <f>VLOOKUP($F64,[1]стартЮноши!$A$4:$F$402,2,FALSE)</f>
        <v xml:space="preserve">Никулин Иван </v>
      </c>
      <c r="C64" s="12">
        <f>VLOOKUP($F64,[1]стартЮноши!$A$4:$F$402,3,FALSE)</f>
        <v>2015</v>
      </c>
      <c r="D64" s="12" t="str">
        <f>VLOOKUP($F64,[1]стартЮноши!$A$4:$F$402,4,FALSE)</f>
        <v>ДЮСШ-Кудымкар</v>
      </c>
      <c r="E64" s="14">
        <f>VLOOKUP($F64,[1]стартЮноши!$A$4:$F$402,6,FALSE)</f>
        <v>2.9513888888888901E-3</v>
      </c>
      <c r="F64" s="15">
        <v>17</v>
      </c>
      <c r="G64" s="16">
        <v>8.3680555555555557E-3</v>
      </c>
      <c r="H64" s="16">
        <f t="shared" si="3"/>
        <v>5.4166666666666651E-3</v>
      </c>
      <c r="I64" s="12" t="str">
        <f>VLOOKUP($F64,[1]стартЮноши!$A$4:$G$309,7,FALSE)</f>
        <v>Попов Т.А.</v>
      </c>
    </row>
    <row r="65" spans="1:9" x14ac:dyDescent="0.25">
      <c r="A65" s="12">
        <v>18</v>
      </c>
      <c r="B65" s="12" t="str">
        <f>VLOOKUP($F65,[1]стартЮноши!$A$4:$F$402,2,FALSE)</f>
        <v>Иртуганов Илья</v>
      </c>
      <c r="C65" s="12">
        <f>VLOOKUP($F65,[1]стартЮноши!$A$4:$F$402,3,FALSE)</f>
        <v>2014</v>
      </c>
      <c r="D65" s="12" t="str">
        <f>VLOOKUP($F65,[1]стартЮноши!$A$4:$F$402,4,FALSE)</f>
        <v>ДЮСШ Карагай</v>
      </c>
      <c r="E65" s="14">
        <f>VLOOKUP($F65,[1]стартЮноши!$A$4:$F$402,6,FALSE)</f>
        <v>1.38888888888889E-3</v>
      </c>
      <c r="F65" s="15">
        <v>8</v>
      </c>
      <c r="G65" s="16">
        <v>6.9097222222222225E-3</v>
      </c>
      <c r="H65" s="16">
        <f t="shared" si="3"/>
        <v>5.5208333333333325E-3</v>
      </c>
      <c r="I65" s="12" t="str">
        <f>VLOOKUP($F65,[1]стартЮноши!$A$4:$G$309,7,FALSE)</f>
        <v>Пономарева Т.В.</v>
      </c>
    </row>
    <row r="66" spans="1:9" x14ac:dyDescent="0.25">
      <c r="A66" s="12">
        <v>19</v>
      </c>
      <c r="B66" s="12" t="str">
        <f>VLOOKUP($F66,[1]стартЮноши!$A$4:$F$402,2,FALSE)</f>
        <v>Щукин Станислав</v>
      </c>
      <c r="C66" s="12">
        <f>VLOOKUP($F66,[1]стартЮноши!$A$4:$F$402,3,FALSE)</f>
        <v>2014</v>
      </c>
      <c r="D66" s="12" t="str">
        <f>VLOOKUP($F66,[1]стартЮноши!$A$4:$F$402,4,FALSE)</f>
        <v>ДЮСШ-Белоево</v>
      </c>
      <c r="E66" s="14">
        <f>VLOOKUP($F66,[1]стартЮноши!$A$4:$F$402,6,FALSE)</f>
        <v>4.6874999999999998E-3</v>
      </c>
      <c r="F66" s="15">
        <v>27</v>
      </c>
      <c r="G66" s="16">
        <v>1.0972222222222223E-2</v>
      </c>
      <c r="H66" s="16">
        <f t="shared" si="3"/>
        <v>6.2847222222222237E-3</v>
      </c>
      <c r="I66" s="12" t="str">
        <f>VLOOKUP($F66,[1]стартЮноши!$A$4:$G$309,7,FALSE)</f>
        <v>Старцев В.А.</v>
      </c>
    </row>
    <row r="67" spans="1:9" s="18" customFormat="1" x14ac:dyDescent="0.25">
      <c r="A67" s="12">
        <v>20</v>
      </c>
      <c r="B67" s="12" t="str">
        <f>VLOOKUP($F67,[1]стартЮноши!$A$4:$F$402,2,FALSE)</f>
        <v>Политов Егор</v>
      </c>
      <c r="C67" s="12">
        <f>VLOOKUP($F67,[1]стартЮноши!$A$4:$F$402,3,FALSE)</f>
        <v>2014</v>
      </c>
      <c r="D67" s="12" t="str">
        <f>VLOOKUP($F67,[1]стартЮноши!$A$4:$F$402,4,FALSE)</f>
        <v xml:space="preserve">ДЮСШ Верещагино </v>
      </c>
      <c r="E67" s="14">
        <f>VLOOKUP($F67,[1]стартЮноши!$A$4:$F$402,6,FALSE)</f>
        <v>3.99305555555555E-3</v>
      </c>
      <c r="F67" s="15">
        <v>23</v>
      </c>
      <c r="G67" s="16">
        <v>1.082175925925926E-2</v>
      </c>
      <c r="H67" s="16">
        <f t="shared" si="3"/>
        <v>6.8287037037037101E-3</v>
      </c>
      <c r="I67" s="12" t="str">
        <f>VLOOKUP($F67,[1]стартЮноши!$A$4:$G$309,7,FALSE)</f>
        <v>Федоров О.В.</v>
      </c>
    </row>
    <row r="68" spans="1:9" x14ac:dyDescent="0.25">
      <c r="A68" s="12">
        <v>21</v>
      </c>
      <c r="B68" s="12" t="str">
        <f>VLOOKUP($F68,[1]стартЮноши!$A$4:$F$402,2,FALSE)</f>
        <v>Кудымов Максим</v>
      </c>
      <c r="C68" s="12">
        <f>VLOOKUP($F68,[1]стартЮноши!$A$4:$F$402,3,FALSE)</f>
        <v>2014</v>
      </c>
      <c r="D68" s="12" t="str">
        <f>VLOOKUP($F68,[1]стартЮноши!$A$4:$F$402,4,FALSE)</f>
        <v>ДЮСШ-Белоево</v>
      </c>
      <c r="E68" s="14">
        <f>VLOOKUP($F68,[1]стартЮноши!$A$4:$F$402,6,FALSE)</f>
        <v>2.2569444444444399E-3</v>
      </c>
      <c r="F68" s="15">
        <v>13</v>
      </c>
      <c r="G68" s="16">
        <v>9.5370370370370366E-3</v>
      </c>
      <c r="H68" s="16">
        <f t="shared" si="3"/>
        <v>7.2800925925925967E-3</v>
      </c>
      <c r="I68" s="12" t="str">
        <f>VLOOKUP($F68,[1]стартЮноши!$A$4:$G$309,7,FALSE)</f>
        <v>Старцев В.А.</v>
      </c>
    </row>
    <row r="69" spans="1:9" x14ac:dyDescent="0.25">
      <c r="A69" s="12">
        <v>22</v>
      </c>
      <c r="B69" s="12" t="str">
        <f>VLOOKUP($F69,[1]стартЮноши!$A$4:$F$402,2,FALSE)</f>
        <v xml:space="preserve">Казанцев Павел </v>
      </c>
      <c r="C69" s="12">
        <f>VLOOKUP($F69,[1]стартЮноши!$A$4:$F$402,3,FALSE)</f>
        <v>2014</v>
      </c>
      <c r="D69" s="12" t="str">
        <f>VLOOKUP($F69,[1]стартЮноши!$A$4:$F$402,4,FALSE)</f>
        <v>ДЮСШ-Кудымкар</v>
      </c>
      <c r="E69" s="14">
        <f>VLOOKUP($F69,[1]стартЮноши!$A$4:$F$402,6,FALSE)</f>
        <v>1.5625000000000001E-3</v>
      </c>
      <c r="F69" s="15">
        <v>9</v>
      </c>
      <c r="G69" s="16">
        <v>9.1319444444444443E-3</v>
      </c>
      <c r="H69" s="16">
        <f t="shared" si="3"/>
        <v>7.5694444444444446E-3</v>
      </c>
      <c r="I69" s="8" t="str">
        <f>VLOOKUP($F69,[1]стартЮноши!$A$4:$G$309,7,FALSE)</f>
        <v>Попов Т.А.</v>
      </c>
    </row>
    <row r="70" spans="1:9" x14ac:dyDescent="0.25">
      <c r="A70" s="12"/>
      <c r="B70" s="45" t="s">
        <v>21</v>
      </c>
      <c r="C70" s="46"/>
      <c r="D70" s="47"/>
      <c r="E70" s="14"/>
      <c r="F70" s="15"/>
      <c r="G70" s="16"/>
      <c r="H70" s="16"/>
      <c r="I70" s="8"/>
    </row>
    <row r="71" spans="1:9" x14ac:dyDescent="0.25">
      <c r="A71" s="8">
        <v>1</v>
      </c>
      <c r="B71" s="8" t="str">
        <f>VLOOKUP($F71,[1]стартЮноши!$A$4:$F$402,2,FALSE)</f>
        <v>Полуянов Вячеслав</v>
      </c>
      <c r="C71" s="8">
        <f>VLOOKUP($F71,[1]стартЮноши!$A$4:$F$402,3,FALSE)</f>
        <v>1960</v>
      </c>
      <c r="D71" s="8" t="str">
        <f>VLOOKUP($F71,[1]стартЮноши!$A$4:$F$402,4,FALSE)</f>
        <v>Егорова</v>
      </c>
      <c r="E71" s="7">
        <f>VLOOKUP($F71,[1]стартЮноши!$A$4:$F$402,6,FALSE)</f>
        <v>7.6388888888888904E-3</v>
      </c>
      <c r="F71" s="10">
        <v>44</v>
      </c>
      <c r="G71" s="11">
        <v>1.0671296296296297E-2</v>
      </c>
      <c r="H71" s="11">
        <f t="shared" ref="H71:H76" si="4">G71-E71</f>
        <v>3.0324074074074064E-3</v>
      </c>
      <c r="I71" s="8">
        <f>VLOOKUP($F71,[1]стартЮноши!$A$4:$G$309,7,FALSE)</f>
        <v>0</v>
      </c>
    </row>
    <row r="72" spans="1:9" x14ac:dyDescent="0.25">
      <c r="A72" s="8">
        <v>2</v>
      </c>
      <c r="B72" s="8" t="str">
        <f>VLOOKUP($F72,[1]стартЮноши!$A$4:$F$402,2,FALSE)</f>
        <v>Минин Евгений</v>
      </c>
      <c r="C72" s="8">
        <f>VLOOKUP($F72,[1]стартЮноши!$A$4:$F$402,3,FALSE)</f>
        <v>1959</v>
      </c>
      <c r="D72" s="8" t="str">
        <f>VLOOKUP($F72,[1]стартЮноши!$A$4:$F$402,4,FALSE)</f>
        <v>Кочево</v>
      </c>
      <c r="E72" s="7">
        <f>VLOOKUP($F72,[1]стартЮноши!$A$4:$F$402,6,FALSE)</f>
        <v>7.8125E-3</v>
      </c>
      <c r="F72" s="10">
        <v>45</v>
      </c>
      <c r="G72" s="11">
        <v>1.0972222222222223E-2</v>
      </c>
      <c r="H72" s="11">
        <f t="shared" si="4"/>
        <v>3.1597222222222235E-3</v>
      </c>
      <c r="I72" s="8">
        <f>VLOOKUP($F72,[1]стартЮноши!$A$4:$G$309,7,FALSE)</f>
        <v>0</v>
      </c>
    </row>
    <row r="73" spans="1:9" x14ac:dyDescent="0.25">
      <c r="A73" s="8">
        <v>3</v>
      </c>
      <c r="B73" s="8" t="str">
        <f>VLOOKUP($F73,[1]стартЮноши!$A$4:$F$402,2,FALSE)</f>
        <v>Мехоношин Александр</v>
      </c>
      <c r="C73" s="8">
        <f>VLOOKUP($F73,[1]стартЮноши!$A$4:$F$402,3,FALSE)</f>
        <v>1961</v>
      </c>
      <c r="D73" s="8" t="str">
        <f>VLOOKUP($F73,[1]стартЮноши!$A$4:$F$402,4,FALSE)</f>
        <v>Ветераны-Кудымкар</v>
      </c>
      <c r="E73" s="7">
        <f>VLOOKUP($F73,[1]стартЮноши!$A$4:$F$402,6,FALSE)</f>
        <v>7.2916666666666703E-3</v>
      </c>
      <c r="F73" s="10">
        <v>42</v>
      </c>
      <c r="G73" s="11">
        <v>1.050925925925926E-2</v>
      </c>
      <c r="H73" s="11">
        <f t="shared" si="4"/>
        <v>3.2175925925925896E-3</v>
      </c>
      <c r="I73" s="8">
        <f>VLOOKUP($F73,[1]стартЮноши!$A$4:$G$309,7,FALSE)</f>
        <v>0</v>
      </c>
    </row>
    <row r="74" spans="1:9" x14ac:dyDescent="0.25">
      <c r="A74" s="12">
        <v>4</v>
      </c>
      <c r="B74" s="12" t="str">
        <f>VLOOKUP($F74,[1]стартЮноши!$A$4:$F$402,2,FALSE)</f>
        <v>Мехоношин Павел</v>
      </c>
      <c r="C74" s="12">
        <f>VLOOKUP($F74,[1]стартЮноши!$A$4:$F$402,3,FALSE)</f>
        <v>1963</v>
      </c>
      <c r="D74" s="12" t="str">
        <f>VLOOKUP($F74,[1]стартЮноши!$A$4:$F$402,4,FALSE)</f>
        <v>Ветераны-Кудымкар</v>
      </c>
      <c r="E74" s="14">
        <f>VLOOKUP($F74,[1]стартЮноши!$A$4:$F$402,6,FALSE)</f>
        <v>6.9444444444444397E-3</v>
      </c>
      <c r="F74" s="15">
        <v>40</v>
      </c>
      <c r="G74" s="16">
        <v>1.0324074074074074E-2</v>
      </c>
      <c r="H74" s="16">
        <f t="shared" si="4"/>
        <v>3.3796296296296343E-3</v>
      </c>
      <c r="I74" s="8">
        <f>VLOOKUP($F74,[1]стартЮноши!$A$4:$G$309,7,FALSE)</f>
        <v>0</v>
      </c>
    </row>
    <row r="75" spans="1:9" x14ac:dyDescent="0.25">
      <c r="A75" s="12">
        <v>5</v>
      </c>
      <c r="B75" s="12" t="str">
        <f>VLOOKUP($F75,[1]стартЮноши!$A$4:$F$402,2,FALSE)</f>
        <v>Минин Семен</v>
      </c>
      <c r="C75" s="12">
        <f>VLOOKUP($F75,[1]стартЮноши!$A$4:$F$402,3,FALSE)</f>
        <v>1967</v>
      </c>
      <c r="D75" s="12" t="str">
        <f>VLOOKUP($F75,[1]стартЮноши!$A$4:$F$402,4,FALSE)</f>
        <v>Кочево</v>
      </c>
      <c r="E75" s="14">
        <f>VLOOKUP($F75,[1]стартЮноши!$A$4:$F$402,6,FALSE)</f>
        <v>6.5972222222222196E-3</v>
      </c>
      <c r="F75" s="15">
        <v>38</v>
      </c>
      <c r="G75" s="16">
        <v>1.0520833333333333E-2</v>
      </c>
      <c r="H75" s="16">
        <f t="shared" si="4"/>
        <v>3.9236111111111138E-3</v>
      </c>
      <c r="I75" s="8">
        <f>VLOOKUP($F75,[1]стартЮноши!$A$4:$G$309,7,FALSE)</f>
        <v>0</v>
      </c>
    </row>
    <row r="76" spans="1:9" x14ac:dyDescent="0.25">
      <c r="A76" s="12">
        <v>6</v>
      </c>
      <c r="B76" s="12" t="str">
        <f>VLOOKUP($F76,'[1] стартДевушки'!$A$4:$F$352,2,FALSE)</f>
        <v>Истомин Александр</v>
      </c>
      <c r="C76" s="12">
        <f>VLOOKUP($F76,'[1] стартДевушки'!$A$4:$F$352,3,FALSE)</f>
        <v>1958</v>
      </c>
      <c r="D76" s="12" t="str">
        <f>VLOOKUP($F76,'[1] стартДевушки'!$A$4:$F$352,4,FALSE)</f>
        <v>Юсьва</v>
      </c>
      <c r="E76" s="14">
        <f>VLOOKUP($F76,'[1] стартДевушки'!$A$4:$F$352,6,FALSE)</f>
        <v>1.1284722222222199E-2</v>
      </c>
      <c r="F76" s="15">
        <v>65</v>
      </c>
      <c r="G76" s="16">
        <v>1.5590277777777778E-2</v>
      </c>
      <c r="H76" s="16">
        <f t="shared" si="4"/>
        <v>4.3055555555555781E-3</v>
      </c>
      <c r="I76" s="8">
        <f>VLOOKUP($F76,'[1] стартДевушки'!$A$4:$G$352,7,FALSE)</f>
        <v>0</v>
      </c>
    </row>
    <row r="77" spans="1:9" x14ac:dyDescent="0.25">
      <c r="A77" s="9"/>
      <c r="B77" s="45" t="s">
        <v>22</v>
      </c>
      <c r="C77" s="46"/>
      <c r="D77" s="47"/>
      <c r="E77" s="14"/>
      <c r="F77" s="15"/>
      <c r="G77" s="16"/>
      <c r="H77" s="16"/>
      <c r="I77" s="8"/>
    </row>
    <row r="78" spans="1:9" x14ac:dyDescent="0.25">
      <c r="A78" s="8">
        <v>1</v>
      </c>
      <c r="B78" s="8" t="str">
        <f>VLOOKUP($F78,[1]стартЮноши!$A$4:$F$402,2,FALSE)</f>
        <v>Денисов Владимир</v>
      </c>
      <c r="C78" s="8">
        <f>VLOOKUP($F78,[1]стартЮноши!$A$4:$F$402,3,FALSE)</f>
        <v>1948</v>
      </c>
      <c r="D78" s="8" t="str">
        <f>VLOOKUP($F78,[1]стартЮноши!$A$4:$F$402,4,FALSE)</f>
        <v>ДЮСШ-Пешнигорт</v>
      </c>
      <c r="E78" s="7">
        <f>VLOOKUP($F78,[1]стартЮноши!$A$4:$F$402,6,FALSE)</f>
        <v>8.1597222222222193E-3</v>
      </c>
      <c r="F78" s="10">
        <v>47</v>
      </c>
      <c r="G78" s="11">
        <v>1.1747685185185186E-2</v>
      </c>
      <c r="H78" s="11">
        <f>G78-E78</f>
        <v>3.5879629629629664E-3</v>
      </c>
      <c r="I78" s="8">
        <f>VLOOKUP($F78,[1]стартЮноши!$A$4:$G$309,7,FALSE)</f>
        <v>0</v>
      </c>
    </row>
    <row r="79" spans="1:9" x14ac:dyDescent="0.25">
      <c r="A79" s="8">
        <v>2</v>
      </c>
      <c r="B79" s="8" t="str">
        <f>VLOOKUP($F79,[1]стартЮноши!$A$4:$F$402,2,FALSE)</f>
        <v>Боталов Валерий</v>
      </c>
      <c r="C79" s="8">
        <f>VLOOKUP($F79,[1]стартЮноши!$A$4:$F$402,3,FALSE)</f>
        <v>1947</v>
      </c>
      <c r="D79" s="8" t="str">
        <f>VLOOKUP($F79,[1]стартЮноши!$A$4:$F$402,4,FALSE)</f>
        <v>Юсьва</v>
      </c>
      <c r="E79" s="7">
        <f>VLOOKUP($F79,[1]стартЮноши!$A$4:$F$402,6,FALSE)</f>
        <v>8.3333333333333297E-3</v>
      </c>
      <c r="F79" s="10">
        <v>48</v>
      </c>
      <c r="G79" s="11">
        <v>1.3287037037037036E-2</v>
      </c>
      <c r="H79" s="11">
        <f>G79-E79</f>
        <v>4.9537037037037067E-3</v>
      </c>
      <c r="I79" s="8">
        <f>VLOOKUP($F79,[1]стартЮноши!$A$4:$G$309,7,FALSE)</f>
        <v>0</v>
      </c>
    </row>
    <row r="80" spans="1:9" ht="15.75" x14ac:dyDescent="0.25">
      <c r="B80" s="58" t="s">
        <v>23</v>
      </c>
      <c r="C80" s="59"/>
      <c r="D80" s="59"/>
      <c r="E80" s="21"/>
      <c r="F80" s="22"/>
      <c r="G80" s="21"/>
      <c r="H80" s="21"/>
      <c r="I80" s="22"/>
    </row>
    <row r="81" spans="1:9" x14ac:dyDescent="0.25">
      <c r="B81" s="60" t="s">
        <v>24</v>
      </c>
      <c r="C81" s="60"/>
      <c r="D81" s="60"/>
      <c r="E81" s="21"/>
      <c r="F81" s="22"/>
      <c r="G81" s="21"/>
      <c r="H81" s="21"/>
      <c r="I81" s="22"/>
    </row>
    <row r="82" spans="1:9" x14ac:dyDescent="0.25">
      <c r="A82" s="6" t="s">
        <v>5</v>
      </c>
      <c r="B82" s="6" t="s">
        <v>6</v>
      </c>
      <c r="C82" s="6" t="s">
        <v>7</v>
      </c>
      <c r="D82" s="6" t="s">
        <v>8</v>
      </c>
      <c r="E82" s="7" t="s">
        <v>9</v>
      </c>
      <c r="F82" s="8" t="s">
        <v>10</v>
      </c>
      <c r="G82" s="7" t="s">
        <v>11</v>
      </c>
      <c r="H82" s="7" t="s">
        <v>12</v>
      </c>
      <c r="I82" s="6" t="s">
        <v>13</v>
      </c>
    </row>
    <row r="83" spans="1:9" x14ac:dyDescent="0.25">
      <c r="A83" s="9">
        <v>1</v>
      </c>
      <c r="B83" s="12" t="str">
        <f>VLOOKUP($F83,'[1] стартДевушки'!$A$4:$F$352,2,FALSE)</f>
        <v>Рискова Елизавета</v>
      </c>
      <c r="C83" s="13">
        <f>VLOOKUP($F83,'[1] стартДевушки'!$A$4:$F$352,3,FALSE)</f>
        <v>2013</v>
      </c>
      <c r="D83" s="12" t="str">
        <f>VLOOKUP($F83,'[1] стартДевушки'!$A$4:$F$352,4,FALSE)</f>
        <v>СТАРТ г. Кудымкар</v>
      </c>
      <c r="E83" s="14">
        <f>VLOOKUP($F83,'[1] стартДевушки'!$A$4:$F$352,6,FALSE)</f>
        <v>1.96180555555555E-2</v>
      </c>
      <c r="F83" s="15">
        <v>113</v>
      </c>
      <c r="G83" s="16">
        <v>2.6354166666666668E-2</v>
      </c>
      <c r="H83" s="16">
        <f t="shared" ref="H83:H94" si="5">G83-E83</f>
        <v>6.7361111111111684E-3</v>
      </c>
      <c r="I83" s="8" t="str">
        <f>VLOOKUP($F83,'[1] стартДевушки'!$A$4:$G$352,7,FALSE)</f>
        <v>Мальцев Л.А.</v>
      </c>
    </row>
    <row r="84" spans="1:9" x14ac:dyDescent="0.25">
      <c r="A84" s="9">
        <v>2</v>
      </c>
      <c r="B84" s="12" t="str">
        <f>VLOOKUP($F84,'[1] стартДевушки'!$A$4:$F$352,2,FALSE)</f>
        <v>Черткова Виктория</v>
      </c>
      <c r="C84" s="13">
        <f>VLOOKUP($F84,'[1] стартДевушки'!$A$4:$F$352,3,FALSE)</f>
        <v>2012</v>
      </c>
      <c r="D84" s="12" t="str">
        <f>VLOOKUP($F84,'[1] стартДевушки'!$A$4:$F$352,4,FALSE)</f>
        <v>Летающий лыжник</v>
      </c>
      <c r="E84" s="14">
        <f>VLOOKUP($F84,'[1] стартДевушки'!$A$4:$F$352,6,FALSE)</f>
        <v>1.8749999999999999E-2</v>
      </c>
      <c r="F84" s="15">
        <v>108</v>
      </c>
      <c r="G84" s="16">
        <v>2.5833333333333333E-2</v>
      </c>
      <c r="H84" s="16">
        <f t="shared" si="5"/>
        <v>7.0833333333333338E-3</v>
      </c>
      <c r="I84" s="8" t="str">
        <f>VLOOKUP($F84,'[1] стартДевушки'!$A$4:$G$352,7,FALSE)</f>
        <v>Придчин А.С.</v>
      </c>
    </row>
    <row r="85" spans="1:9" x14ac:dyDescent="0.25">
      <c r="A85" s="9">
        <v>3</v>
      </c>
      <c r="B85" s="12" t="str">
        <f>VLOOKUP($F85,'[1] стартДевушки'!$A$4:$F$352,2,FALSE)</f>
        <v>Чернова Кристина</v>
      </c>
      <c r="C85" s="13">
        <f>VLOOKUP($F85,'[1] стартДевушки'!$A$4:$F$352,3,FALSE)</f>
        <v>2012</v>
      </c>
      <c r="D85" s="12" t="str">
        <f>VLOOKUP($F85,'[1] стартДевушки'!$A$4:$F$352,4,FALSE)</f>
        <v>ДЮСШ Карагай</v>
      </c>
      <c r="E85" s="14">
        <f>VLOOKUP($F85,'[1] стартДевушки'!$A$4:$F$352,6,FALSE)</f>
        <v>1.8923611111111099E-2</v>
      </c>
      <c r="F85" s="15">
        <v>109</v>
      </c>
      <c r="G85" s="16">
        <v>2.6759259259259257E-2</v>
      </c>
      <c r="H85" s="16">
        <f t="shared" si="5"/>
        <v>7.8356481481481575E-3</v>
      </c>
      <c r="I85" s="8" t="str">
        <f>VLOOKUP($F85,'[1] стартДевушки'!$A$4:$G$352,7,FALSE)</f>
        <v>Голев А.И.</v>
      </c>
    </row>
    <row r="86" spans="1:9" x14ac:dyDescent="0.25">
      <c r="A86" s="9">
        <v>4</v>
      </c>
      <c r="B86" s="12" t="str">
        <f>VLOOKUP($F86,'[1] стартДевушки'!$A$4:$F$352,2,FALSE)</f>
        <v>Никонова Таисья</v>
      </c>
      <c r="C86" s="13">
        <f>VLOOKUP($F86,'[1] стартДевушки'!$A$4:$F$352,3,FALSE)</f>
        <v>2013</v>
      </c>
      <c r="D86" s="12" t="str">
        <f>VLOOKUP($F86,'[1] стартДевушки'!$A$4:$F$352,4,FALSE)</f>
        <v xml:space="preserve">ДЮСШ Верещагино </v>
      </c>
      <c r="E86" s="14">
        <f>VLOOKUP($F86,'[1] стартДевушки'!$A$4:$F$352,6,FALSE)</f>
        <v>2.0138888888888901E-2</v>
      </c>
      <c r="F86" s="15">
        <v>116</v>
      </c>
      <c r="G86" s="16">
        <v>2.8009259259259262E-2</v>
      </c>
      <c r="H86" s="16">
        <f t="shared" si="5"/>
        <v>7.8703703703703609E-3</v>
      </c>
      <c r="I86" s="8" t="str">
        <f>VLOOKUP($F86,'[1] стартДевушки'!$A$4:$G$352,7,FALSE)</f>
        <v>Федоров О.В.</v>
      </c>
    </row>
    <row r="87" spans="1:9" x14ac:dyDescent="0.25">
      <c r="A87" s="9">
        <v>5</v>
      </c>
      <c r="B87" s="12" t="str">
        <f>VLOOKUP($F87,'[1] стартДевушки'!$A$4:$F$352,2,FALSE)</f>
        <v xml:space="preserve">Радостева Алиса </v>
      </c>
      <c r="C87" s="13">
        <f>VLOOKUP($F87,'[1] стартДевушки'!$A$4:$F$352,3,FALSE)</f>
        <v>2013</v>
      </c>
      <c r="D87" s="12" t="str">
        <f>VLOOKUP($F87,'[1] стартДевушки'!$A$4:$F$352,4,FALSE)</f>
        <v>ДЮСШ-Кудымкар</v>
      </c>
      <c r="E87" s="14">
        <f>VLOOKUP($F87,'[1] стартДевушки'!$A$4:$F$352,6,FALSE)</f>
        <v>1.97916666666667E-2</v>
      </c>
      <c r="F87" s="15">
        <v>114</v>
      </c>
      <c r="G87" s="16">
        <v>2.7893518518518515E-2</v>
      </c>
      <c r="H87" s="16">
        <f t="shared" si="5"/>
        <v>8.101851851851815E-3</v>
      </c>
      <c r="I87" s="8" t="str">
        <f>VLOOKUP($F87,'[1] стартДевушки'!$A$4:$G$352,7,FALSE)</f>
        <v>Попов Т.А.</v>
      </c>
    </row>
    <row r="88" spans="1:9" x14ac:dyDescent="0.25">
      <c r="A88" s="9">
        <v>6</v>
      </c>
      <c r="B88" s="12" t="str">
        <f>VLOOKUP($F88,'[1] стартДевушки'!$A$4:$F$352,2,FALSE)</f>
        <v>Чуприянова Злата</v>
      </c>
      <c r="C88" s="13">
        <f>VLOOKUP($F88,'[1] стартДевушки'!$A$4:$F$352,3,FALSE)</f>
        <v>2012</v>
      </c>
      <c r="D88" s="12" t="str">
        <f>VLOOKUP($F88,'[1] стартДевушки'!$A$4:$F$352,4,FALSE)</f>
        <v>ДЮСШ Карагай</v>
      </c>
      <c r="E88" s="14">
        <f>VLOOKUP($F88,'[1] стартДевушки'!$A$4:$F$352,6,FALSE)</f>
        <v>1.8576388888888899E-2</v>
      </c>
      <c r="F88" s="15">
        <v>107</v>
      </c>
      <c r="G88" s="16">
        <v>2.6747685185185183E-2</v>
      </c>
      <c r="H88" s="16">
        <f t="shared" si="5"/>
        <v>8.1712962962962842E-3</v>
      </c>
      <c r="I88" s="8" t="str">
        <f>VLOOKUP($F88,'[1] стартДевушки'!$A$4:$G$352,7,FALSE)</f>
        <v>Пономарева Т.В.</v>
      </c>
    </row>
    <row r="89" spans="1:9" x14ac:dyDescent="0.25">
      <c r="A89" s="9">
        <v>7</v>
      </c>
      <c r="B89" s="12" t="str">
        <f>VLOOKUP($F89,'[1] стартДевушки'!$A$4:$F$352,2,FALSE)</f>
        <v>Щипицина София</v>
      </c>
      <c r="C89" s="13">
        <f>VLOOKUP($F89,'[1] стартДевушки'!$A$4:$F$352,3,FALSE)</f>
        <v>2012</v>
      </c>
      <c r="D89" s="12" t="str">
        <f>VLOOKUP($F89,'[1] стартДевушки'!$A$4:$F$352,4,FALSE)</f>
        <v>ДЮСШ Карагай</v>
      </c>
      <c r="E89" s="14">
        <f>VLOOKUP($F89,'[1] стартДевушки'!$A$4:$F$352,6,FALSE)</f>
        <v>1.8402777777777799E-2</v>
      </c>
      <c r="F89" s="15">
        <v>106</v>
      </c>
      <c r="G89" s="16">
        <v>2.7175925925925926E-2</v>
      </c>
      <c r="H89" s="16">
        <f t="shared" si="5"/>
        <v>8.7731481481481272E-3</v>
      </c>
      <c r="I89" s="8" t="str">
        <f>VLOOKUP($F89,'[1] стартДевушки'!$A$4:$G$352,7,FALSE)</f>
        <v>Пономарева Т.В.</v>
      </c>
    </row>
    <row r="90" spans="1:9" x14ac:dyDescent="0.25">
      <c r="A90" s="9">
        <v>8</v>
      </c>
      <c r="B90" s="12" t="str">
        <f>VLOOKUP($F90,'[1] стартДевушки'!$A$4:$F$352,2,FALSE)</f>
        <v>Туктамышева Татьяна</v>
      </c>
      <c r="C90" s="13">
        <f>VLOOKUP($F90,'[1] стартДевушки'!$A$4:$F$352,3,FALSE)</f>
        <v>2012</v>
      </c>
      <c r="D90" s="12" t="str">
        <f>VLOOKUP($F90,'[1] стартДевушки'!$A$4:$F$352,4,FALSE)</f>
        <v>ДЮСШ Карагай</v>
      </c>
      <c r="E90" s="14">
        <f>VLOOKUP($F90,'[1] стартДевушки'!$A$4:$F$352,6,FALSE)</f>
        <v>1.9097222222222199E-2</v>
      </c>
      <c r="F90" s="15">
        <v>110</v>
      </c>
      <c r="G90" s="16">
        <v>2.7881944444444445E-2</v>
      </c>
      <c r="H90" s="16">
        <f t="shared" si="5"/>
        <v>8.7847222222222458E-3</v>
      </c>
      <c r="I90" s="8" t="str">
        <f>VLOOKUP($F90,'[1] стартДевушки'!$A$4:$G$352,7,FALSE)</f>
        <v>Пономарева Т.В.</v>
      </c>
    </row>
    <row r="91" spans="1:9" x14ac:dyDescent="0.25">
      <c r="A91" s="9">
        <v>9</v>
      </c>
      <c r="B91" s="12" t="str">
        <f>VLOOKUP($F91,'[1] стартДевушки'!$A$4:$F$352,2,FALSE)</f>
        <v xml:space="preserve">Попова Юлия </v>
      </c>
      <c r="C91" s="13">
        <f>VLOOKUP($F91,'[1] стартДевушки'!$A$4:$F$352,3,FALSE)</f>
        <v>2012</v>
      </c>
      <c r="D91" s="12" t="str">
        <f>VLOOKUP($F91,'[1] стартДевушки'!$A$4:$F$352,4,FALSE)</f>
        <v>ДЮСШ-Кудымкар</v>
      </c>
      <c r="E91" s="14">
        <f>VLOOKUP($F91,'[1] стартДевушки'!$A$4:$F$352,6,FALSE)</f>
        <v>1.9965277777777801E-2</v>
      </c>
      <c r="F91" s="15">
        <v>115</v>
      </c>
      <c r="G91" s="16">
        <v>2.9259259259259259E-2</v>
      </c>
      <c r="H91" s="16">
        <f t="shared" si="5"/>
        <v>9.2939814814814586E-3</v>
      </c>
      <c r="I91" s="8" t="str">
        <f>VLOOKUP($F91,'[1] стартДевушки'!$A$4:$G$352,7,FALSE)</f>
        <v>Попов Т.А.</v>
      </c>
    </row>
    <row r="92" spans="1:9" x14ac:dyDescent="0.25">
      <c r="A92" s="9">
        <v>10</v>
      </c>
      <c r="B92" s="12" t="str">
        <f>VLOOKUP($F92,'[1] стартДевушки'!$A$4:$F$352,2,FALSE)</f>
        <v xml:space="preserve">Баяндина Анна </v>
      </c>
      <c r="C92" s="13">
        <f>VLOOKUP($F92,'[1] стартДевушки'!$A$4:$F$352,3,FALSE)</f>
        <v>2013</v>
      </c>
      <c r="D92" s="12" t="str">
        <f>VLOOKUP($F92,'[1] стартДевушки'!$A$4:$F$352,4,FALSE)</f>
        <v>ДЮСШ-Кудымкар</v>
      </c>
      <c r="E92" s="14">
        <f>VLOOKUP($F92,'[1] стартДевушки'!$A$4:$F$352,6,FALSE)</f>
        <v>2.0833333333333301E-2</v>
      </c>
      <c r="F92" s="15">
        <v>120</v>
      </c>
      <c r="G92" s="16">
        <v>3.1215277777777783E-2</v>
      </c>
      <c r="H92" s="16">
        <f t="shared" si="5"/>
        <v>1.0381944444444482E-2</v>
      </c>
      <c r="I92" s="8" t="str">
        <f>VLOOKUP($F92,'[1] стартДевушки'!$A$4:$G$352,7,FALSE)</f>
        <v>Попов Т.А.</v>
      </c>
    </row>
    <row r="93" spans="1:9" x14ac:dyDescent="0.25">
      <c r="A93" s="9">
        <v>11</v>
      </c>
      <c r="B93" s="12" t="str">
        <f>VLOOKUP($F93,'[1] стартДевушки'!$A$4:$F$352,2,FALSE)</f>
        <v>Гуляева Вероника</v>
      </c>
      <c r="C93" s="13">
        <f>VLOOKUP($F93,'[1] стартДевушки'!$A$4:$F$352,3,FALSE)</f>
        <v>2013</v>
      </c>
      <c r="D93" s="12" t="str">
        <f>VLOOKUP($F93,'[1] стартДевушки'!$A$4:$F$352,4,FALSE)</f>
        <v>ДЮСШ Карагай</v>
      </c>
      <c r="E93" s="14">
        <f>VLOOKUP($F93,'[1] стартДевушки'!$A$4:$F$352,6,FALSE)</f>
        <v>2.0659722222222201E-2</v>
      </c>
      <c r="F93" s="15">
        <v>119</v>
      </c>
      <c r="G93" s="16">
        <v>3.125E-2</v>
      </c>
      <c r="H93" s="16">
        <f t="shared" si="5"/>
        <v>1.0590277777777799E-2</v>
      </c>
      <c r="I93" s="8" t="str">
        <f>VLOOKUP($F93,'[1] стартДевушки'!$A$4:$G$352,7,FALSE)</f>
        <v>Пономарева Т.В.</v>
      </c>
    </row>
    <row r="94" spans="1:9" x14ac:dyDescent="0.25">
      <c r="A94" s="9">
        <v>12</v>
      </c>
      <c r="B94" s="12" t="str">
        <f>VLOOKUP($F94,'[1] стартДевушки'!$A$4:$F$352,2,FALSE)</f>
        <v>Сабурова Яна</v>
      </c>
      <c r="C94" s="13">
        <f>VLOOKUP($F94,'[1] стартДевушки'!$A$4:$F$352,3,FALSE)</f>
        <v>2012</v>
      </c>
      <c r="D94" s="12" t="str">
        <f>VLOOKUP($F94,'[1] стартДевушки'!$A$4:$F$352,4,FALSE)</f>
        <v>ДЮСШ-Кудымкар</v>
      </c>
      <c r="E94" s="14">
        <f>VLOOKUP($F94,'[1] стартДевушки'!$A$4:$F$352,6,FALSE)</f>
        <v>1.92708333333333E-2</v>
      </c>
      <c r="F94" s="15">
        <v>111</v>
      </c>
      <c r="G94" s="16">
        <v>3.1284722222222221E-2</v>
      </c>
      <c r="H94" s="16">
        <f t="shared" si="5"/>
        <v>1.2013888888888921E-2</v>
      </c>
      <c r="I94" s="8" t="str">
        <f>VLOOKUP($F94,'[1] стартДевушки'!$A$4:$G$352,7,FALSE)</f>
        <v>Казаринов А. Л.</v>
      </c>
    </row>
    <row r="95" spans="1:9" x14ac:dyDescent="0.25">
      <c r="A95" s="9"/>
      <c r="B95" s="45" t="s">
        <v>25</v>
      </c>
      <c r="C95" s="46"/>
      <c r="D95" s="47"/>
      <c r="E95" s="14"/>
      <c r="F95" s="15"/>
      <c r="G95" s="16"/>
      <c r="H95" s="16"/>
      <c r="I95" s="8"/>
    </row>
    <row r="96" spans="1:9" x14ac:dyDescent="0.25">
      <c r="A96" s="9">
        <v>1</v>
      </c>
      <c r="B96" s="12" t="str">
        <f>VLOOKUP($F96,'[1] стартДевушки'!$A$4:$F$352,2,FALSE)</f>
        <v>Вшивкова Мария</v>
      </c>
      <c r="C96" s="13">
        <f>VLOOKUP($F96,'[1] стартДевушки'!$A$4:$F$352,3,FALSE)</f>
        <v>2010</v>
      </c>
      <c r="D96" s="12" t="str">
        <f>VLOOKUP($F96,'[1] стартДевушки'!$A$4:$F$352,4,FALSE)</f>
        <v>ДЮСШ Верещагино</v>
      </c>
      <c r="E96" s="14">
        <f>VLOOKUP($F96,'[1] стартДевушки'!$A$4:$F$352,6,FALSE)</f>
        <v>1.7361111111111101E-2</v>
      </c>
      <c r="F96" s="15">
        <v>100</v>
      </c>
      <c r="G96" s="16">
        <v>2.4131944444444445E-2</v>
      </c>
      <c r="H96" s="16">
        <f t="shared" ref="H96:H103" si="6">G96-E96</f>
        <v>6.770833333333344E-3</v>
      </c>
      <c r="I96" s="8" t="str">
        <f>VLOOKUP($F96,'[1] стартДевушки'!$A$4:$G$352,7,FALSE)</f>
        <v>Томилов В.П.</v>
      </c>
    </row>
    <row r="97" spans="1:9" x14ac:dyDescent="0.25">
      <c r="A97" s="9">
        <v>2</v>
      </c>
      <c r="B97" s="12" t="str">
        <f>VLOOKUP($F97,'[1] стартДевушки'!$A$4:$F$352,2,FALSE)</f>
        <v>Тудвасева Кристина</v>
      </c>
      <c r="C97" s="13">
        <f>VLOOKUP($F97,'[1] стартДевушки'!$A$4:$F$352,3,FALSE)</f>
        <v>2010</v>
      </c>
      <c r="D97" s="12" t="str">
        <f>VLOOKUP($F97,'[1] стартДевушки'!$A$4:$F$352,4,FALSE)</f>
        <v>ДЮСШ Карагай</v>
      </c>
      <c r="E97" s="14">
        <f>VLOOKUP($F97,'[1] стартДевушки'!$A$4:$F$352,6,FALSE)</f>
        <v>1.8229166666666699E-2</v>
      </c>
      <c r="F97" s="15">
        <v>105</v>
      </c>
      <c r="G97" s="16">
        <v>2.5520833333333336E-2</v>
      </c>
      <c r="H97" s="16">
        <f t="shared" si="6"/>
        <v>7.2916666666666373E-3</v>
      </c>
      <c r="I97" s="8" t="str">
        <f>VLOOKUP($F97,'[1] стартДевушки'!$A$4:$G$352,7,FALSE)</f>
        <v>Голев А.И.</v>
      </c>
    </row>
    <row r="98" spans="1:9" x14ac:dyDescent="0.25">
      <c r="A98" s="9">
        <v>3</v>
      </c>
      <c r="B98" s="12" t="str">
        <f>VLOOKUP($F98,'[1] стартДевушки'!$A$4:$F$352,2,FALSE)</f>
        <v>Мальцева Екатерина</v>
      </c>
      <c r="C98" s="13">
        <f>VLOOKUP($F98,'[1] стартДевушки'!$A$4:$F$352,3,FALSE)</f>
        <v>2011</v>
      </c>
      <c r="D98" s="12" t="str">
        <f>VLOOKUP($F98,'[1] стартДевушки'!$A$4:$F$352,4,FALSE)</f>
        <v xml:space="preserve">ДЮСШ Верещагино </v>
      </c>
      <c r="E98" s="14">
        <f>VLOOKUP($F98,'[1] стартДевушки'!$A$4:$F$352,6,FALSE)</f>
        <v>1.7187499999999998E-2</v>
      </c>
      <c r="F98" s="15">
        <v>99</v>
      </c>
      <c r="G98" s="16">
        <v>2.4745370370370372E-2</v>
      </c>
      <c r="H98" s="16">
        <f t="shared" si="6"/>
        <v>7.5578703703703745E-3</v>
      </c>
      <c r="I98" s="8" t="str">
        <f>VLOOKUP($F98,'[1] стартДевушки'!$A$4:$G$352,7,FALSE)</f>
        <v>Федоров О.В.</v>
      </c>
    </row>
    <row r="99" spans="1:9" x14ac:dyDescent="0.25">
      <c r="A99" s="9">
        <v>4</v>
      </c>
      <c r="B99" s="12" t="str">
        <f>VLOOKUP($F99,'[1] стартДевушки'!$A$4:$F$352,2,FALSE)</f>
        <v>Глухих Мария</v>
      </c>
      <c r="C99" s="13">
        <f>VLOOKUP($F99,'[1] стартДевушки'!$A$4:$F$352,3,FALSE)</f>
        <v>2010</v>
      </c>
      <c r="D99" s="12" t="str">
        <f>VLOOKUP($F99,'[1] стартДевушки'!$A$4:$F$352,4,FALSE)</f>
        <v>ДЮСШ-Пешнигорт</v>
      </c>
      <c r="E99" s="14">
        <f>VLOOKUP($F99,'[1] стартДевушки'!$A$4:$F$352,6,FALSE)</f>
        <v>1.7534722222222202E-2</v>
      </c>
      <c r="F99" s="15">
        <v>101</v>
      </c>
      <c r="G99" s="16">
        <v>2.5787037037037039E-2</v>
      </c>
      <c r="H99" s="16">
        <f t="shared" si="6"/>
        <v>8.2523148148148373E-3</v>
      </c>
      <c r="I99" s="8" t="str">
        <f>VLOOKUP($F99,'[1] стартДевушки'!$A$4:$G$352,7,FALSE)</f>
        <v>Денисов В.Д.</v>
      </c>
    </row>
    <row r="100" spans="1:9" x14ac:dyDescent="0.25">
      <c r="A100" s="9">
        <v>5</v>
      </c>
      <c r="B100" s="12" t="str">
        <f>VLOOKUP($F100,'[1] стартДевушки'!$A$4:$F$352,2,FALSE)</f>
        <v>Политова Варвара</v>
      </c>
      <c r="C100" s="13">
        <f>VLOOKUP($F100,'[1] стартДевушки'!$A$4:$F$352,3,FALSE)</f>
        <v>2011</v>
      </c>
      <c r="D100" s="12" t="str">
        <f>VLOOKUP($F100,'[1] стартДевушки'!$A$4:$F$352,4,FALSE)</f>
        <v>ДЮСШ Верещагино</v>
      </c>
      <c r="E100" s="14">
        <f>VLOOKUP($F100,'[1] стартДевушки'!$A$4:$F$352,6,FALSE)</f>
        <v>1.6840277777777777E-2</v>
      </c>
      <c r="F100" s="15">
        <v>97</v>
      </c>
      <c r="G100" s="16">
        <v>2.6770833333333331E-2</v>
      </c>
      <c r="H100" s="16">
        <f t="shared" si="6"/>
        <v>9.9305555555555536E-3</v>
      </c>
      <c r="I100" s="8" t="str">
        <f>VLOOKUP($F100,'[1] стартДевушки'!$A$4:$G$352,7,FALSE)</f>
        <v>Томилов В.П.</v>
      </c>
    </row>
    <row r="101" spans="1:9" x14ac:dyDescent="0.25">
      <c r="A101" s="9">
        <v>6</v>
      </c>
      <c r="B101" s="12" t="str">
        <f>VLOOKUP($F101,'[1] стартДевушки'!$A$4:$F$352,2,FALSE)</f>
        <v>Мехоношина Елизавета</v>
      </c>
      <c r="C101" s="13">
        <f>VLOOKUP($F101,'[1] стартДевушки'!$A$4:$F$352,3,FALSE)</f>
        <v>2010</v>
      </c>
      <c r="D101" s="12" t="str">
        <f>VLOOKUP($F101,'[1] стартДевушки'!$A$4:$F$352,4,FALSE)</f>
        <v>СШОР «Старт»</v>
      </c>
      <c r="E101" s="14">
        <f>VLOOKUP($F101,'[1] стартДевушки'!$A$4:$F$352,6,FALSE)</f>
        <v>1.8055555555555498E-2</v>
      </c>
      <c r="F101" s="15">
        <v>104</v>
      </c>
      <c r="G101" s="16">
        <v>2.8773148148148145E-2</v>
      </c>
      <c r="H101" s="16">
        <f t="shared" si="6"/>
        <v>1.0717592592592647E-2</v>
      </c>
      <c r="I101" s="8" t="str">
        <f>VLOOKUP($F101,'[1] стартДевушки'!$A$4:$G$352,7,FALSE)</f>
        <v>Казаринов А. Л.</v>
      </c>
    </row>
    <row r="102" spans="1:9" x14ac:dyDescent="0.25">
      <c r="A102" s="9">
        <v>7</v>
      </c>
      <c r="B102" s="12" t="str">
        <f>VLOOKUP($F102,'[1] стартДевушки'!$A$4:$F$352,2,FALSE)</f>
        <v xml:space="preserve">Никонова Анастасия </v>
      </c>
      <c r="C102" s="13">
        <f>VLOOKUP($F102,'[1] стартДевушки'!$A$4:$F$352,3,FALSE)</f>
        <v>2010</v>
      </c>
      <c r="D102" s="12" t="str">
        <f>VLOOKUP($F102,'[1] стартДевушки'!$A$4:$F$352,4,FALSE)</f>
        <v>КМУ</v>
      </c>
      <c r="E102" s="14">
        <f>VLOOKUP($F102,'[1] стартДевушки'!$A$4:$F$352,6,FALSE)</f>
        <v>1.7708333333333302E-2</v>
      </c>
      <c r="F102" s="15">
        <v>102</v>
      </c>
      <c r="G102" s="16">
        <v>2.8900462962962961E-2</v>
      </c>
      <c r="H102" s="16">
        <f t="shared" si="6"/>
        <v>1.1192129629629659E-2</v>
      </c>
      <c r="I102" s="8" t="str">
        <f>VLOOKUP($F102,'[1] стартДевушки'!$A$4:$G$352,7,FALSE)</f>
        <v>Бражкина М.М.</v>
      </c>
    </row>
    <row r="103" spans="1:9" x14ac:dyDescent="0.25">
      <c r="A103" s="9">
        <v>8</v>
      </c>
      <c r="B103" s="12" t="str">
        <f>VLOOKUP($F103,'[1] стартДевушки'!$A$4:$F$352,2,FALSE)</f>
        <v>Тотьмянина Дарина</v>
      </c>
      <c r="C103" s="13">
        <f>VLOOKUP($F103,'[1] стартДевушки'!$A$4:$F$352,3,FALSE)</f>
        <v>2011</v>
      </c>
      <c r="D103" s="12" t="str">
        <f>VLOOKUP($F103,'[1] стартДевушки'!$A$4:$F$352,4,FALSE)</f>
        <v>ДЮСШ-Кудымкар</v>
      </c>
      <c r="E103" s="14">
        <f>VLOOKUP($F103,'[1] стартДевушки'!$A$4:$F$352,6,FALSE)</f>
        <v>1.7013888888888887E-2</v>
      </c>
      <c r="F103" s="15">
        <v>98</v>
      </c>
      <c r="G103" s="16">
        <v>2.988425925925926E-2</v>
      </c>
      <c r="H103" s="16">
        <f t="shared" si="6"/>
        <v>1.2870370370370372E-2</v>
      </c>
      <c r="I103" s="8" t="str">
        <f>VLOOKUP($F103,'[1] стартДевушки'!$A$4:$G$352,7,FALSE)</f>
        <v>Попов С.А.</v>
      </c>
    </row>
    <row r="104" spans="1:9" x14ac:dyDescent="0.25">
      <c r="A104" s="9"/>
      <c r="B104" s="45" t="s">
        <v>26</v>
      </c>
      <c r="C104" s="46"/>
      <c r="D104" s="47"/>
      <c r="E104" s="14"/>
      <c r="F104" s="15"/>
      <c r="G104" s="16"/>
      <c r="H104" s="16"/>
      <c r="I104" s="8"/>
    </row>
    <row r="105" spans="1:9" x14ac:dyDescent="0.25">
      <c r="A105" s="9">
        <v>1</v>
      </c>
      <c r="B105" s="12" t="str">
        <f>VLOOKUP($F105,'[1] стартДевушки'!$A$4:$F$352,2,FALSE)</f>
        <v xml:space="preserve">Фирсова Алена </v>
      </c>
      <c r="C105" s="13">
        <f>VLOOKUP($F105,'[1] стартДевушки'!$A$4:$F$352,3,FALSE)</f>
        <v>2009</v>
      </c>
      <c r="D105" s="12" t="str">
        <f>VLOOKUP($F105,'[1] стартДевушки'!$A$4:$F$352,4,FALSE)</f>
        <v>КМУ</v>
      </c>
      <c r="E105" s="14">
        <f>VLOOKUP($F105,'[1] стартДевушки'!$A$4:$F$352,6,FALSE)</f>
        <v>2.1180555555555501E-2</v>
      </c>
      <c r="F105" s="15">
        <v>122</v>
      </c>
      <c r="G105" s="16">
        <v>2.8113425925925927E-2</v>
      </c>
      <c r="H105" s="16">
        <f t="shared" ref="H105:H113" si="7">G105-E105</f>
        <v>6.932870370370426E-3</v>
      </c>
      <c r="I105" s="8" t="str">
        <f>VLOOKUP($F105,'[1] стартДевушки'!$A$4:$G$352,7,FALSE)</f>
        <v>Бражкина М.М.</v>
      </c>
    </row>
    <row r="106" spans="1:9" x14ac:dyDescent="0.25">
      <c r="A106" s="9">
        <v>2</v>
      </c>
      <c r="B106" s="12" t="str">
        <f>VLOOKUP($F106,'[1] стартДевушки'!$A$4:$F$352,2,FALSE)</f>
        <v xml:space="preserve">Вотинова Ульяна </v>
      </c>
      <c r="C106" s="13">
        <f>VLOOKUP($F106,'[1] стартДевушки'!$A$4:$F$352,3,FALSE)</f>
        <v>2009</v>
      </c>
      <c r="D106" s="12" t="str">
        <f>VLOOKUP($F106,'[1] стартДевушки'!$A$4:$F$352,4,FALSE)</f>
        <v>ДЮСШ Карагай</v>
      </c>
      <c r="E106" s="14">
        <f>VLOOKUP($F106,'[1] стартДевушки'!$A$4:$F$352,6,FALSE)</f>
        <v>2.2048611111111099E-2</v>
      </c>
      <c r="F106" s="15">
        <v>127</v>
      </c>
      <c r="G106" s="16">
        <v>2.9178240740740741E-2</v>
      </c>
      <c r="H106" s="16">
        <f t="shared" si="7"/>
        <v>7.129629629629642E-3</v>
      </c>
      <c r="I106" s="8" t="str">
        <f>VLOOKUP($F106,'[1] стартДевушки'!$A$4:$G$352,7,FALSE)</f>
        <v>Голев А.И.</v>
      </c>
    </row>
    <row r="107" spans="1:9" x14ac:dyDescent="0.25">
      <c r="A107" s="9">
        <v>3</v>
      </c>
      <c r="B107" s="12" t="str">
        <f>VLOOKUP($F107,'[1] стартДевушки'!$A$4:$F$352,2,FALSE)</f>
        <v>Маслова Эвелина</v>
      </c>
      <c r="C107" s="13">
        <f>VLOOKUP($F107,'[1] стартДевушки'!$A$4:$F$352,3,FALSE)</f>
        <v>2009</v>
      </c>
      <c r="D107" s="12" t="str">
        <f>VLOOKUP($F107,'[1] стартДевушки'!$A$4:$F$352,4,FALSE)</f>
        <v>ДЮСШ Карагай</v>
      </c>
      <c r="E107" s="14">
        <f>VLOOKUP($F107,'[1] стартДевушки'!$A$4:$F$352,6,FALSE)</f>
        <v>2.1874999999999999E-2</v>
      </c>
      <c r="F107" s="15">
        <v>126</v>
      </c>
      <c r="G107" s="16">
        <v>2.90162037037037E-2</v>
      </c>
      <c r="H107" s="16">
        <f t="shared" si="7"/>
        <v>7.1412037037037017E-3</v>
      </c>
      <c r="I107" s="8" t="str">
        <f>VLOOKUP($F107,'[1] стартДевушки'!$A$4:$G$352,7,FALSE)</f>
        <v>Голев А.И.</v>
      </c>
    </row>
    <row r="108" spans="1:9" x14ac:dyDescent="0.25">
      <c r="A108" s="9">
        <v>4</v>
      </c>
      <c r="B108" s="12" t="str">
        <f>VLOOKUP($F108,'[1] стартДевушки'!$A$4:$F$352,2,FALSE)</f>
        <v xml:space="preserve">Захарова Карина </v>
      </c>
      <c r="C108" s="13">
        <f>VLOOKUP($F108,'[1] стартДевушки'!$A$4:$F$352,3,FALSE)</f>
        <v>2008</v>
      </c>
      <c r="D108" s="12" t="str">
        <f>VLOOKUP($F108,'[1] стартДевушки'!$A$4:$F$352,4,FALSE)</f>
        <v>ДЮСШ-Кудымкар</v>
      </c>
      <c r="E108" s="14">
        <f>VLOOKUP($F108,'[1] стартДевушки'!$A$4:$F$352,6,FALSE)</f>
        <v>2.0486111111111101E-2</v>
      </c>
      <c r="F108" s="15">
        <v>118</v>
      </c>
      <c r="G108" s="16">
        <v>2.7962962962962964E-2</v>
      </c>
      <c r="H108" s="16">
        <f t="shared" si="7"/>
        <v>7.476851851851863E-3</v>
      </c>
      <c r="I108" s="8" t="str">
        <f>VLOOKUP($F108,'[1] стартДевушки'!$A$4:$G$352,7,FALSE)</f>
        <v>Попов Т.А.</v>
      </c>
    </row>
    <row r="109" spans="1:9" x14ac:dyDescent="0.25">
      <c r="A109" s="9">
        <v>5</v>
      </c>
      <c r="B109" s="12" t="str">
        <f>VLOOKUP($F109,'[1] стартДевушки'!$A$4:$F$352,2,FALSE)</f>
        <v>Бражкина Василиса</v>
      </c>
      <c r="C109" s="13">
        <f>VLOOKUP($F109,'[1] стартДевушки'!$A$4:$F$352,3,FALSE)</f>
        <v>2008</v>
      </c>
      <c r="D109" s="12" t="str">
        <f>VLOOKUP($F109,'[1] стартДевушки'!$A$4:$F$352,4,FALSE)</f>
        <v>ДЮСШ-Белоево</v>
      </c>
      <c r="E109" s="14">
        <f>VLOOKUP($F109,'[1] стартДевушки'!$A$4:$F$352,6,FALSE)</f>
        <v>2.2569444444444399E-2</v>
      </c>
      <c r="F109" s="15">
        <v>130</v>
      </c>
      <c r="G109" s="16">
        <v>3.0462962962962966E-2</v>
      </c>
      <c r="H109" s="16">
        <f t="shared" si="7"/>
        <v>7.893518518518567E-3</v>
      </c>
      <c r="I109" s="8" t="str">
        <f>VLOOKUP($F109,'[1] стартДевушки'!$A$4:$G$352,7,FALSE)</f>
        <v>Старцев В.А.</v>
      </c>
    </row>
    <row r="110" spans="1:9" x14ac:dyDescent="0.25">
      <c r="A110" s="9">
        <v>6</v>
      </c>
      <c r="B110" s="12" t="str">
        <f>VLOOKUP($F110,'[1] стартДевушки'!$A$4:$F$352,2,FALSE)</f>
        <v>Мехоношина Елизавета</v>
      </c>
      <c r="C110" s="13">
        <f>VLOOKUP($F110,'[1] стартДевушки'!$A$4:$F$352,3,FALSE)</f>
        <v>2009</v>
      </c>
      <c r="D110" s="12" t="str">
        <f>VLOOKUP($F110,'[1] стартДевушки'!$A$4:$F$352,4,FALSE)</f>
        <v>ДЮСШ-Пешнигорт</v>
      </c>
      <c r="E110" s="14">
        <f>VLOOKUP($F110,'[1] стартДевушки'!$A$4:$F$352,6,FALSE)</f>
        <v>2.1006944444444401E-2</v>
      </c>
      <c r="F110" s="15">
        <v>121</v>
      </c>
      <c r="G110" s="16">
        <v>2.900462962962963E-2</v>
      </c>
      <c r="H110" s="16">
        <f t="shared" si="7"/>
        <v>7.9976851851852292E-3</v>
      </c>
      <c r="I110" s="8" t="str">
        <f>VLOOKUP($F110,'[1] стартДевушки'!$A$4:$G$352,7,FALSE)</f>
        <v>Денисов В.Д.</v>
      </c>
    </row>
    <row r="111" spans="1:9" x14ac:dyDescent="0.25">
      <c r="A111" s="9">
        <v>7</v>
      </c>
      <c r="B111" s="12" t="str">
        <f>VLOOKUP($F111,'[1] стартДевушки'!$A$4:$F$352,2,FALSE)</f>
        <v xml:space="preserve">Шестина Анастасия </v>
      </c>
      <c r="C111" s="13">
        <f>VLOOKUP($F111,'[1] стартДевушки'!$A$4:$F$352,3,FALSE)</f>
        <v>2008</v>
      </c>
      <c r="D111" s="12" t="str">
        <f>VLOOKUP($F111,'[1] стартДевушки'!$A$4:$F$352,4,FALSE)</f>
        <v>КМУ</v>
      </c>
      <c r="E111" s="14">
        <f>VLOOKUP($F111,'[1] стартДевушки'!$A$4:$F$352,6,FALSE)</f>
        <v>2.2222222222222199E-2</v>
      </c>
      <c r="F111" s="15">
        <v>128</v>
      </c>
      <c r="G111" s="16">
        <v>3.3472222222222223E-2</v>
      </c>
      <c r="H111" s="16">
        <f t="shared" si="7"/>
        <v>1.1250000000000024E-2</v>
      </c>
      <c r="I111" s="8" t="str">
        <f>VLOOKUP($F111,'[1] стартДевушки'!$A$4:$G$352,7,FALSE)</f>
        <v>Бражкина М.М.</v>
      </c>
    </row>
    <row r="112" spans="1:9" x14ac:dyDescent="0.25">
      <c r="A112" s="9">
        <v>8</v>
      </c>
      <c r="B112" s="12" t="str">
        <f>VLOOKUP($F112,'[1] стартДевушки'!$A$4:$F$352,2,FALSE)</f>
        <v xml:space="preserve">Сидоренко Светлана </v>
      </c>
      <c r="C112" s="13">
        <f>VLOOKUP($F112,'[1] стартДевушки'!$A$4:$F$352,3,FALSE)</f>
        <v>2008</v>
      </c>
      <c r="D112" s="12" t="str">
        <f>VLOOKUP($F112,'[1] стартДевушки'!$A$4:$F$352,4,FALSE)</f>
        <v>КМУ</v>
      </c>
      <c r="E112" s="14">
        <f>VLOOKUP($F112,'[1] стартДевушки'!$A$4:$F$352,6,FALSE)</f>
        <v>2.2395833333333299E-2</v>
      </c>
      <c r="F112" s="15">
        <v>129</v>
      </c>
      <c r="G112" s="16">
        <v>3.847222222222222E-2</v>
      </c>
      <c r="H112" s="16">
        <f t="shared" si="7"/>
        <v>1.6076388888888921E-2</v>
      </c>
      <c r="I112" s="8" t="str">
        <f>VLOOKUP($F112,'[1] стартДевушки'!$A$4:$G$352,7,FALSE)</f>
        <v>Бражкина М.М.</v>
      </c>
    </row>
    <row r="113" spans="1:9" x14ac:dyDescent="0.25">
      <c r="A113" s="9">
        <v>9</v>
      </c>
      <c r="B113" s="12" t="str">
        <f>VLOOKUP($F113,'[1] стартДевушки'!$A$4:$F$352,2,FALSE)</f>
        <v>Батина Анна</v>
      </c>
      <c r="C113" s="13">
        <f>VLOOKUP($F113,'[1] стартДевушки'!$A$4:$F$352,3,FALSE)</f>
        <v>2009</v>
      </c>
      <c r="D113" s="12" t="str">
        <f>VLOOKUP($F113,'[1] стартДевушки'!$A$4:$F$352,4,FALSE)</f>
        <v>КМУ</v>
      </c>
      <c r="E113" s="14">
        <f>VLOOKUP($F113,'[1] стартДевушки'!$A$4:$F$352,6,FALSE)</f>
        <v>2.1354166666666601E-2</v>
      </c>
      <c r="F113" s="15">
        <v>123</v>
      </c>
      <c r="G113" s="16">
        <v>4.3946759259259255E-2</v>
      </c>
      <c r="H113" s="16">
        <f t="shared" si="7"/>
        <v>2.2592592592592654E-2</v>
      </c>
      <c r="I113" s="8" t="str">
        <f>VLOOKUP($F113,'[1] стартДевушки'!$A$4:$G$352,7,FALSE)</f>
        <v>Бражкина М.М.</v>
      </c>
    </row>
    <row r="114" spans="1:9" x14ac:dyDescent="0.25">
      <c r="A114" s="9"/>
      <c r="B114" s="45" t="s">
        <v>27</v>
      </c>
      <c r="C114" s="46"/>
      <c r="D114" s="47"/>
      <c r="E114" s="14"/>
      <c r="F114" s="15"/>
      <c r="G114" s="16"/>
      <c r="H114" s="16"/>
      <c r="I114" s="8"/>
    </row>
    <row r="115" spans="1:9" x14ac:dyDescent="0.25">
      <c r="A115" s="9">
        <v>1</v>
      </c>
      <c r="B115" s="12" t="str">
        <f>VLOOKUP($F115,'[1] стартДевушки'!$A$4:$F$352,2,FALSE)</f>
        <v>Пономарева Светлана</v>
      </c>
      <c r="C115" s="13">
        <f>VLOOKUP($F115,'[1] стартДевушки'!$A$4:$F$352,3,FALSE)</f>
        <v>2005</v>
      </c>
      <c r="D115" s="12" t="str">
        <f>VLOOKUP($F115,'[1] стартДевушки'!$A$4:$F$352,4,FALSE)</f>
        <v>ДЮСШ Карагай</v>
      </c>
      <c r="E115" s="14">
        <f>VLOOKUP($F115,'[1] стартДевушки'!$A$4:$F$352,6,FALSE)</f>
        <v>2.37847222222222E-2</v>
      </c>
      <c r="F115" s="15">
        <v>137</v>
      </c>
      <c r="G115" s="16">
        <v>3.0694444444444444E-2</v>
      </c>
      <c r="H115" s="16">
        <f t="shared" ref="H115:H121" si="8">G115-E115</f>
        <v>6.9097222222222442E-3</v>
      </c>
      <c r="I115" s="8" t="str">
        <f>VLOOKUP($F115,'[1] стартДевушки'!$A$4:$G$352,7,FALSE)</f>
        <v>Пономарева Т.В.</v>
      </c>
    </row>
    <row r="116" spans="1:9" x14ac:dyDescent="0.25">
      <c r="A116" s="9">
        <v>2</v>
      </c>
      <c r="B116" s="12" t="str">
        <f>VLOOKUP($F116,'[1] стартДевушки'!$A$4:$F$352,2,FALSE)</f>
        <v xml:space="preserve">Климова Татьяна </v>
      </c>
      <c r="C116" s="13">
        <f>VLOOKUP($F116,'[1] стартДевушки'!$A$4:$F$352,3,FALSE)</f>
        <v>2007</v>
      </c>
      <c r="D116" s="12" t="str">
        <f>VLOOKUP($F116,'[1] стартДевушки'!$A$4:$F$352,4,FALSE)</f>
        <v>КМУ</v>
      </c>
      <c r="E116" s="14">
        <f>VLOOKUP($F116,'[1] стартДевушки'!$A$4:$F$352,6,FALSE)</f>
        <v>2.30902777777778E-2</v>
      </c>
      <c r="F116" s="15">
        <v>133</v>
      </c>
      <c r="G116" s="16">
        <v>3.1597222222222221E-2</v>
      </c>
      <c r="H116" s="16">
        <f t="shared" si="8"/>
        <v>8.5069444444444212E-3</v>
      </c>
      <c r="I116" s="8" t="str">
        <f>VLOOKUP($F116,'[1] стартДевушки'!$A$4:$G$352,7,FALSE)</f>
        <v>Бражкина М.М.</v>
      </c>
    </row>
    <row r="117" spans="1:9" x14ac:dyDescent="0.25">
      <c r="A117" s="9">
        <v>3</v>
      </c>
      <c r="B117" s="12" t="str">
        <f>VLOOKUP($F117,'[1] стартДевушки'!$A$4:$F$352,2,FALSE)</f>
        <v>Сизова Алена</v>
      </c>
      <c r="C117" s="13">
        <f>VLOOKUP($F117,'[1] стартДевушки'!$A$4:$F$352,3,FALSE)</f>
        <v>1997</v>
      </c>
      <c r="D117" s="12" t="str">
        <f>VLOOKUP($F117,'[1] стартДевушки'!$A$4:$F$352,4,FALSE)</f>
        <v>Кочево</v>
      </c>
      <c r="E117" s="14">
        <f>VLOOKUP($F117,'[1] стартДевушки'!$A$4:$F$352,6,FALSE)</f>
        <v>2.41319444444444E-2</v>
      </c>
      <c r="F117" s="15">
        <v>139</v>
      </c>
      <c r="G117" s="16">
        <v>3.30787037037037E-2</v>
      </c>
      <c r="H117" s="16">
        <f t="shared" si="8"/>
        <v>8.9467592592593001E-3</v>
      </c>
      <c r="I117" s="8">
        <f>VLOOKUP($F117,'[1] стартДевушки'!$A$4:$G$352,7,FALSE)</f>
        <v>0</v>
      </c>
    </row>
    <row r="118" spans="1:9" x14ac:dyDescent="0.25">
      <c r="A118" s="9">
        <v>4</v>
      </c>
      <c r="B118" s="12" t="str">
        <f>VLOOKUP($F118,'[1] стартДевушки'!$A$4:$F$352,2,FALSE)</f>
        <v xml:space="preserve">Караваева Екатерина </v>
      </c>
      <c r="C118" s="13">
        <f>VLOOKUP($F118,'[1] стартДевушки'!$A$4:$F$352,3,FALSE)</f>
        <v>2005</v>
      </c>
      <c r="D118" s="12" t="str">
        <f>VLOOKUP($F118,'[1] стартДевушки'!$A$4:$F$352,4,FALSE)</f>
        <v>КЛТ</v>
      </c>
      <c r="E118" s="14">
        <f>VLOOKUP($F118,'[1] стартДевушки'!$A$4:$F$352,6,FALSE)</f>
        <v>2.36111111111111E-2</v>
      </c>
      <c r="F118" s="15">
        <v>136</v>
      </c>
      <c r="G118" s="16">
        <v>3.3402777777777774E-2</v>
      </c>
      <c r="H118" s="16">
        <f t="shared" si="8"/>
        <v>9.7916666666666742E-3</v>
      </c>
      <c r="I118" s="8" t="str">
        <f>VLOOKUP($F118,'[1] стартДевушки'!$A$4:$G$352,7,FALSE)</f>
        <v>Зубов И.И.</v>
      </c>
    </row>
    <row r="119" spans="1:9" x14ac:dyDescent="0.25">
      <c r="A119" s="9">
        <v>5</v>
      </c>
      <c r="B119" s="12" t="str">
        <f>VLOOKUP($F119,'[1] стартДевушки'!$A$4:$F$352,2,FALSE)</f>
        <v xml:space="preserve">Крохалева Софья </v>
      </c>
      <c r="C119" s="13">
        <f>VLOOKUP($F119,'[1] стартДевушки'!$A$4:$F$352,3,FALSE)</f>
        <v>2007</v>
      </c>
      <c r="D119" s="12" t="str">
        <f>VLOOKUP($F119,'[1] стартДевушки'!$A$4:$F$352,4,FALSE)</f>
        <v>КМУ</v>
      </c>
      <c r="E119" s="14">
        <f>VLOOKUP($F119,'[1] стартДевушки'!$A$4:$F$352,6,FALSE)</f>
        <v>2.2916666666666599E-2</v>
      </c>
      <c r="F119" s="15">
        <v>132</v>
      </c>
      <c r="G119" s="16">
        <v>3.4884259259259261E-2</v>
      </c>
      <c r="H119" s="16">
        <f t="shared" si="8"/>
        <v>1.1967592592592662E-2</v>
      </c>
      <c r="I119" s="8" t="str">
        <f>VLOOKUP($F119,'[1] стартДевушки'!$A$4:$G$352,7,FALSE)</f>
        <v>Бражкина М.М.</v>
      </c>
    </row>
    <row r="120" spans="1:9" x14ac:dyDescent="0.25">
      <c r="A120" s="9">
        <v>6</v>
      </c>
      <c r="B120" s="12" t="str">
        <f>VLOOKUP($F120,'[1] стартДевушки'!$A$4:$F$352,2,FALSE)</f>
        <v xml:space="preserve">Климова Диана </v>
      </c>
      <c r="C120" s="13">
        <f>VLOOKUP($F120,'[1] стартДевушки'!$A$4:$F$352,3,FALSE)</f>
        <v>2007</v>
      </c>
      <c r="D120" s="12" t="str">
        <f>VLOOKUP($F120,'[1] стартДевушки'!$A$4:$F$352,4,FALSE)</f>
        <v>КМУ</v>
      </c>
      <c r="E120" s="14">
        <f>VLOOKUP($F120,'[1] стартДевушки'!$A$4:$F$352,6,FALSE)</f>
        <v>2.32638888888889E-2</v>
      </c>
      <c r="F120" s="15">
        <v>134</v>
      </c>
      <c r="G120" s="16">
        <v>3.5590277777777776E-2</v>
      </c>
      <c r="H120" s="16">
        <f t="shared" si="8"/>
        <v>1.2326388888888876E-2</v>
      </c>
      <c r="I120" s="8" t="str">
        <f>VLOOKUP($F120,'[1] стартДевушки'!$A$4:$G$352,7,FALSE)</f>
        <v>Бражкина М.М.</v>
      </c>
    </row>
    <row r="121" spans="1:9" x14ac:dyDescent="0.25">
      <c r="A121" s="9">
        <v>7</v>
      </c>
      <c r="B121" s="12" t="str">
        <f>VLOOKUP($F121,'[1] стартДевушки'!$A$4:$F$352,2,FALSE)</f>
        <v>Тылибцева Софья</v>
      </c>
      <c r="C121" s="13">
        <f>VLOOKUP($F121,'[1] стартДевушки'!$A$4:$F$352,3,FALSE)</f>
        <v>2007</v>
      </c>
      <c r="D121" s="12" t="str">
        <f>VLOOKUP($F121,'[1] стартДевушки'!$A$4:$F$352,4,FALSE)</f>
        <v>КМУ</v>
      </c>
      <c r="E121" s="14">
        <f>VLOOKUP($F121,'[1] стартДевушки'!$A$4:$F$352,6,FALSE)</f>
        <v>2.34375E-2</v>
      </c>
      <c r="F121" s="15">
        <v>135</v>
      </c>
      <c r="G121" s="16">
        <v>3.8402777777777779E-2</v>
      </c>
      <c r="H121" s="16">
        <f t="shared" si="8"/>
        <v>1.4965277777777779E-2</v>
      </c>
      <c r="I121" s="8" t="str">
        <f>VLOOKUP($F121,'[1] стартДевушки'!$A$4:$G$352,7,FALSE)</f>
        <v>Бражкина М.М.</v>
      </c>
    </row>
    <row r="122" spans="1:9" x14ac:dyDescent="0.25">
      <c r="A122" s="9"/>
      <c r="B122" s="45" t="s">
        <v>28</v>
      </c>
      <c r="C122" s="46"/>
      <c r="D122" s="47"/>
      <c r="E122" s="14"/>
      <c r="F122" s="15"/>
      <c r="G122" s="16"/>
      <c r="H122" s="16"/>
      <c r="I122" s="8"/>
    </row>
    <row r="123" spans="1:9" x14ac:dyDescent="0.25">
      <c r="A123" s="9">
        <v>1</v>
      </c>
      <c r="B123" s="12" t="str">
        <f>VLOOKUP($F123,'[1] стартДевушки'!$A$4:$F$352,2,FALSE)</f>
        <v>Чугайнова Татьяна</v>
      </c>
      <c r="C123" s="13">
        <f>VLOOKUP($F123,'[1] стартДевушки'!$A$4:$F$352,3,FALSE)</f>
        <v>1985</v>
      </c>
      <c r="D123" s="12" t="str">
        <f>VLOOKUP($F123,'[1] стартДевушки'!$A$4:$F$352,4,FALSE)</f>
        <v>Кочево</v>
      </c>
      <c r="E123" s="14">
        <f>VLOOKUP($F123,'[1] стартДевушки'!$A$4:$F$352,6,FALSE)</f>
        <v>2.39583333333333E-2</v>
      </c>
      <c r="F123" s="15">
        <v>138</v>
      </c>
      <c r="G123" s="16">
        <v>3.1851851851851853E-2</v>
      </c>
      <c r="H123" s="16">
        <f>G123-E123</f>
        <v>7.8935185185185532E-3</v>
      </c>
      <c r="I123" s="8">
        <f>VLOOKUP($F123,'[1] стартДевушки'!$A$4:$G$352,7,FALSE)</f>
        <v>0</v>
      </c>
    </row>
    <row r="124" spans="1:9" x14ac:dyDescent="0.25">
      <c r="A124" s="9"/>
      <c r="B124" s="45" t="s">
        <v>29</v>
      </c>
      <c r="C124" s="46"/>
      <c r="D124" s="47"/>
      <c r="E124" s="14"/>
      <c r="F124" s="15"/>
      <c r="G124" s="16"/>
      <c r="H124" s="16"/>
      <c r="I124" s="8"/>
    </row>
    <row r="125" spans="1:9" x14ac:dyDescent="0.25">
      <c r="A125" s="12">
        <v>1</v>
      </c>
      <c r="B125" s="8" t="str">
        <f>VLOOKUP($F125,[2]стартЮноши!$A$4:$F$402,2,FALSE)</f>
        <v>Балуев  Артем</v>
      </c>
      <c r="C125" s="6">
        <f>VLOOKUP($F125,[2]стартЮноши!$A$4:$F$402,3,FALSE)</f>
        <v>2013</v>
      </c>
      <c r="D125" s="8" t="str">
        <f>VLOOKUP($F125,[2]стартЮноши!$A$4:$F$402,4,FALSE)</f>
        <v xml:space="preserve">ДЮСШ Верещагино </v>
      </c>
      <c r="E125" s="7">
        <f>VLOOKUP($F125,[2]стартЮноши!$A$4:$F$402,6,FALSE)</f>
        <v>1.59722222222222E-2</v>
      </c>
      <c r="F125" s="10">
        <v>92</v>
      </c>
      <c r="G125" s="11">
        <v>2.225694444444444E-2</v>
      </c>
      <c r="H125" s="11">
        <f t="shared" ref="H125:H144" si="9">G125-E125</f>
        <v>6.2847222222222401E-3</v>
      </c>
      <c r="I125" s="8" t="str">
        <f>VLOOKUP($F125,[2]стартЮноши!$A$4:$G$309,7,FALSE)</f>
        <v>Федоров О.В.</v>
      </c>
    </row>
    <row r="126" spans="1:9" x14ac:dyDescent="0.25">
      <c r="A126" s="12">
        <v>2</v>
      </c>
      <c r="B126" s="8" t="str">
        <f>VLOOKUP($F126,[2]стартЮноши!$A$4:$F$402,2,FALSE)</f>
        <v>Гачегов Тимофей</v>
      </c>
      <c r="C126" s="6">
        <f>VLOOKUP($F126,[2]стартЮноши!$A$4:$F$402,3,FALSE)</f>
        <v>2012</v>
      </c>
      <c r="D126" s="8" t="str">
        <f>VLOOKUP($F126,[2]стартЮноши!$A$4:$F$402,4,FALSE)</f>
        <v>Летающий лыжник</v>
      </c>
      <c r="E126" s="7">
        <f>VLOOKUP($F126,[2]стартЮноши!$A$4:$F$402,6,FALSE)</f>
        <v>1.5625E-2</v>
      </c>
      <c r="F126" s="10">
        <v>90</v>
      </c>
      <c r="G126" s="11">
        <v>2.2094907407407407E-2</v>
      </c>
      <c r="H126" s="11">
        <f t="shared" si="9"/>
        <v>6.4699074074074069E-3</v>
      </c>
      <c r="I126" s="8" t="str">
        <f>VLOOKUP($F126,[2]стартЮноши!$A$4:$G$309,7,FALSE)</f>
        <v>Придчин А.С.</v>
      </c>
    </row>
    <row r="127" spans="1:9" x14ac:dyDescent="0.25">
      <c r="A127" s="12">
        <v>3</v>
      </c>
      <c r="B127" s="8" t="str">
        <f>VLOOKUP($F127,[2]стартЮноши!$A$4:$F$402,2,FALSE)</f>
        <v>Петрусев Семен</v>
      </c>
      <c r="C127" s="6">
        <f>VLOOKUP($F127,[2]стартЮноши!$A$4:$F$402,3,FALSE)</f>
        <v>2012</v>
      </c>
      <c r="D127" s="8" t="str">
        <f>VLOOKUP($F127,[2]стартЮноши!$A$4:$F$402,4,FALSE)</f>
        <v xml:space="preserve">ДЮСШ Верещагино </v>
      </c>
      <c r="E127" s="7">
        <f>VLOOKUP($F127,[2]стартЮноши!$A$4:$F$402,6,FALSE)</f>
        <v>1.42361111111111E-2</v>
      </c>
      <c r="F127" s="10">
        <v>82</v>
      </c>
      <c r="G127" s="11">
        <v>2.1296296296296299E-2</v>
      </c>
      <c r="H127" s="11">
        <f t="shared" si="9"/>
        <v>7.0601851851851988E-3</v>
      </c>
      <c r="I127" s="8" t="str">
        <f>VLOOKUP($F127,[2]стартЮноши!$A$4:$G$309,7,FALSE)</f>
        <v>Федоров О.В.</v>
      </c>
    </row>
    <row r="128" spans="1:9" x14ac:dyDescent="0.25">
      <c r="A128" s="12">
        <v>4</v>
      </c>
      <c r="B128" s="12" t="str">
        <f>VLOOKUP($F128,[2]стартЮноши!$A$4:$F$402,2,FALSE)</f>
        <v>Леушканов Александр</v>
      </c>
      <c r="C128" s="13">
        <f>VLOOKUP($F128,[2]стартЮноши!$A$4:$F$402,3,FALSE)</f>
        <v>2012</v>
      </c>
      <c r="D128" s="12" t="str">
        <f>VLOOKUP($F128,[2]стартЮноши!$A$4:$F$402,4,FALSE)</f>
        <v>ДЮСШ Карагай</v>
      </c>
      <c r="E128" s="14">
        <f>VLOOKUP($F128,[2]стартЮноши!$A$4:$F$402,6,FALSE)</f>
        <v>1.4583333333333301E-2</v>
      </c>
      <c r="F128" s="15">
        <v>84</v>
      </c>
      <c r="G128" s="16">
        <v>2.2037037037037036E-2</v>
      </c>
      <c r="H128" s="16">
        <f t="shared" si="9"/>
        <v>7.4537037037037349E-3</v>
      </c>
      <c r="I128" s="8" t="str">
        <f>VLOOKUP($F128,[2]стартЮноши!$A$4:$G$309,7,FALSE)</f>
        <v>Романов С.С.</v>
      </c>
    </row>
    <row r="129" spans="1:9" x14ac:dyDescent="0.25">
      <c r="A129" s="12">
        <v>5</v>
      </c>
      <c r="B129" s="12" t="str">
        <f>VLOOKUP($F129,[2]стартЮноши!$A$4:$F$402,2,FALSE)</f>
        <v xml:space="preserve">Стамиков Тимур </v>
      </c>
      <c r="C129" s="13">
        <f>VLOOKUP($F129,[2]стартЮноши!$A$4:$F$402,3,FALSE)</f>
        <v>2012</v>
      </c>
      <c r="D129" s="12" t="str">
        <f>VLOOKUP($F129,[2]стартЮноши!$A$4:$F$402,4,FALSE)</f>
        <v>ДЮСШ Карагай</v>
      </c>
      <c r="E129" s="14">
        <f>VLOOKUP($F129,[2]стартЮноши!$A$4:$F$402,6,FALSE)</f>
        <v>1.38888888888889E-2</v>
      </c>
      <c r="F129" s="15">
        <v>80</v>
      </c>
      <c r="G129" s="16">
        <v>2.1400462962962965E-2</v>
      </c>
      <c r="H129" s="16">
        <f t="shared" si="9"/>
        <v>7.5115740740740646E-3</v>
      </c>
      <c r="I129" s="8" t="str">
        <f>VLOOKUP($F129,[2]стартЮноши!$A$4:$G$309,7,FALSE)</f>
        <v>Пономарева Т.В.</v>
      </c>
    </row>
    <row r="130" spans="1:9" x14ac:dyDescent="0.25">
      <c r="A130" s="12">
        <v>6</v>
      </c>
      <c r="B130" s="12" t="str">
        <f>VLOOKUP($F130,[2]стартЮноши!$A$4:$F$402,2,FALSE)</f>
        <v>Хозяшев Матвей</v>
      </c>
      <c r="C130" s="13">
        <f>VLOOKUP($F130,[2]стартЮноши!$A$4:$F$402,3,FALSE)</f>
        <v>2012</v>
      </c>
      <c r="D130" s="12" t="str">
        <f>VLOOKUP($F130,[2]стартЮноши!$A$4:$F$402,4,FALSE)</f>
        <v>ДЮСШ-Пешнигорт</v>
      </c>
      <c r="E130" s="14">
        <f>VLOOKUP($F130,[2]стартЮноши!$A$4:$F$402,6,FALSE)</f>
        <v>1.3194444444444444E-2</v>
      </c>
      <c r="F130" s="15">
        <v>76</v>
      </c>
      <c r="G130" s="16">
        <v>2.0949074074074075E-2</v>
      </c>
      <c r="H130" s="16">
        <f t="shared" si="9"/>
        <v>7.7546296296296304E-3</v>
      </c>
      <c r="I130" s="8" t="str">
        <f>VLOOKUP($F130,[2]стартЮноши!$A$4:$G$309,7,FALSE)</f>
        <v>Денисов В.Д.</v>
      </c>
    </row>
    <row r="131" spans="1:9" x14ac:dyDescent="0.25">
      <c r="A131" s="12">
        <v>7</v>
      </c>
      <c r="B131" s="12" t="str">
        <f>VLOOKUP($F131,[2]стартЮноши!$A$4:$F$402,2,FALSE)</f>
        <v xml:space="preserve">Неволин Артем </v>
      </c>
      <c r="C131" s="13">
        <f>VLOOKUP($F131,[2]стартЮноши!$A$4:$F$402,3,FALSE)</f>
        <v>2013</v>
      </c>
      <c r="D131" s="12" t="str">
        <f>VLOOKUP($F131,[2]стартЮноши!$A$4:$F$402,4,FALSE)</f>
        <v>ДЮСШ Карагай</v>
      </c>
      <c r="E131" s="14">
        <f>VLOOKUP($F131,[2]стартЮноши!$A$4:$F$402,6,FALSE)</f>
        <v>1.4409722222222201E-2</v>
      </c>
      <c r="F131" s="15">
        <v>83</v>
      </c>
      <c r="G131" s="16">
        <v>2.2372685185185186E-2</v>
      </c>
      <c r="H131" s="16">
        <f t="shared" si="9"/>
        <v>7.9629629629629859E-3</v>
      </c>
      <c r="I131" s="8" t="str">
        <f>VLOOKUP($F131,[2]стартЮноши!$A$4:$G$309,7,FALSE)</f>
        <v>Пономарева Т.В.</v>
      </c>
    </row>
    <row r="132" spans="1:9" x14ac:dyDescent="0.25">
      <c r="A132" s="12">
        <v>8</v>
      </c>
      <c r="B132" s="12" t="str">
        <f>VLOOKUP($F132,'[2] стартДевушки'!$A$4:$F$352,2,FALSE)</f>
        <v>Плотников Давид</v>
      </c>
      <c r="C132" s="13">
        <f>VLOOKUP($F132,'[2] стартДевушки'!$A$4:$F$352,3,FALSE)</f>
        <v>2012</v>
      </c>
      <c r="D132" s="12" t="str">
        <f>VLOOKUP($F132,'[2] стартДевушки'!$A$4:$F$352,4,FALSE)</f>
        <v>Кува</v>
      </c>
      <c r="E132" s="14">
        <f>VLOOKUP($F132,'[2] стартДевушки'!$A$4:$F$352,6,FALSE)</f>
        <v>1.7881944444444402E-2</v>
      </c>
      <c r="F132" s="15">
        <v>103</v>
      </c>
      <c r="G132" s="16">
        <v>2.5949074074074072E-2</v>
      </c>
      <c r="H132" s="16">
        <f t="shared" si="9"/>
        <v>8.0671296296296706E-3</v>
      </c>
      <c r="I132" s="8" t="str">
        <f>VLOOKUP($F132,'[2] стартДевушки'!$A$4:$G$352,7,FALSE)</f>
        <v>Отинов А.Д.</v>
      </c>
    </row>
    <row r="133" spans="1:9" x14ac:dyDescent="0.25">
      <c r="A133" s="12">
        <v>9</v>
      </c>
      <c r="B133" s="12" t="str">
        <f>VLOOKUP($F133,[2]стартЮноши!$A$4:$F$402,2,FALSE)</f>
        <v>ШМЫРИН Захар</v>
      </c>
      <c r="C133" s="13">
        <f>VLOOKUP($F133,[2]стартЮноши!$A$4:$F$402,3,FALSE)</f>
        <v>2013</v>
      </c>
      <c r="D133" s="12" t="str">
        <f>VLOOKUP($F133,[2]стартЮноши!$A$4:$F$402,4,FALSE)</f>
        <v xml:space="preserve">ДЮСШ Верещагино </v>
      </c>
      <c r="E133" s="14">
        <f>VLOOKUP($F133,[2]стартЮноши!$A$4:$F$402,6,FALSE)</f>
        <v>1.3020833333333334E-2</v>
      </c>
      <c r="F133" s="15">
        <v>75</v>
      </c>
      <c r="G133" s="16">
        <v>2.1238425925925924E-2</v>
      </c>
      <c r="H133" s="16">
        <f t="shared" si="9"/>
        <v>8.2175925925925906E-3</v>
      </c>
      <c r="I133" s="8" t="str">
        <f>VLOOKUP($F133,[2]стартЮноши!$A$4:$G$309,7,FALSE)</f>
        <v>Федоров О.В.</v>
      </c>
    </row>
    <row r="134" spans="1:9" x14ac:dyDescent="0.25">
      <c r="A134" s="12">
        <v>10</v>
      </c>
      <c r="B134" s="12" t="str">
        <f>VLOOKUP($F134,'[2] стартДевушки'!$A$4:$F$352,2,FALSE)</f>
        <v>Парфилов Роман</v>
      </c>
      <c r="C134" s="13">
        <f>VLOOKUP($F134,'[2] стартДевушки'!$A$4:$F$352,3,FALSE)</f>
        <v>2013</v>
      </c>
      <c r="D134" s="12" t="str">
        <f>VLOOKUP($F134,'[2] стартДевушки'!$A$4:$F$352,4,FALSE)</f>
        <v>Кува</v>
      </c>
      <c r="E134" s="14">
        <f>VLOOKUP($F134,'[2] стартДевушки'!$A$4:$F$352,6,FALSE)</f>
        <v>2.1701388888888899E-2</v>
      </c>
      <c r="F134" s="15">
        <v>125</v>
      </c>
      <c r="G134" s="16">
        <v>2.9930555555555557E-2</v>
      </c>
      <c r="H134" s="16">
        <f t="shared" si="9"/>
        <v>8.2291666666666589E-3</v>
      </c>
      <c r="I134" s="8" t="str">
        <f>VLOOKUP($F134,'[2] стартДевушки'!$A$4:$G$352,7,FALSE)</f>
        <v>Отинов А.Д.</v>
      </c>
    </row>
    <row r="135" spans="1:9" x14ac:dyDescent="0.25">
      <c r="A135" s="12">
        <v>11</v>
      </c>
      <c r="B135" s="12" t="str">
        <f>VLOOKUP($F135,[2]стартЮноши!$A$4:$F$402,2,FALSE)</f>
        <v>Фаттахов Алексей</v>
      </c>
      <c r="C135" s="13">
        <f>VLOOKUP($F135,[2]стартЮноши!$A$4:$F$402,3,FALSE)</f>
        <v>2012</v>
      </c>
      <c r="D135" s="12" t="str">
        <f>VLOOKUP($F135,[2]стартЮноши!$A$4:$F$402,4,FALSE)</f>
        <v>ДЮСШ Карагай</v>
      </c>
      <c r="E135" s="14">
        <f>VLOOKUP($F135,[2]стартЮноши!$A$4:$F$402,6,FALSE)</f>
        <v>1.35416666666667E-2</v>
      </c>
      <c r="F135" s="15">
        <v>78</v>
      </c>
      <c r="G135" s="16">
        <v>2.1921296296296296E-2</v>
      </c>
      <c r="H135" s="16">
        <f t="shared" si="9"/>
        <v>8.3796296296295963E-3</v>
      </c>
      <c r="I135" s="8" t="str">
        <f>VLOOKUP($F135,[2]стартЮноши!$A$4:$G$309,7,FALSE)</f>
        <v>Пономарева Т.В.</v>
      </c>
    </row>
    <row r="136" spans="1:9" x14ac:dyDescent="0.25">
      <c r="A136" s="12">
        <v>12</v>
      </c>
      <c r="B136" s="12" t="str">
        <f>VLOOKUP($F136,[2]стартЮноши!$A$4:$F$402,2,FALSE)</f>
        <v>Гущин Роман</v>
      </c>
      <c r="C136" s="13">
        <f>VLOOKUP($F136,[2]стартЮноши!$A$4:$F$402,3,FALSE)</f>
        <v>2013</v>
      </c>
      <c r="D136" s="12" t="str">
        <f>VLOOKUP($F136,[2]стартЮноши!$A$4:$F$402,4,FALSE)</f>
        <v>СШОР «Старт»</v>
      </c>
      <c r="E136" s="14">
        <f>VLOOKUP($F136,[2]стартЮноши!$A$4:$F$402,6,FALSE)</f>
        <v>1.54513888888889E-2</v>
      </c>
      <c r="F136" s="15">
        <v>89</v>
      </c>
      <c r="G136" s="16">
        <v>2.3993055555555556E-2</v>
      </c>
      <c r="H136" s="16">
        <f t="shared" si="9"/>
        <v>8.5416666666666557E-3</v>
      </c>
      <c r="I136" s="8" t="str">
        <f>VLOOKUP($F136,[2]стартЮноши!$A$4:$G$309,7,FALSE)</f>
        <v>Казаринов А. Л.</v>
      </c>
    </row>
    <row r="137" spans="1:9" x14ac:dyDescent="0.25">
      <c r="A137" s="12">
        <v>13</v>
      </c>
      <c r="B137" s="12" t="str">
        <f>VLOOKUP($F137,[2]стартЮноши!$A$4:$F$402,2,FALSE)</f>
        <v>Канюков Станислав</v>
      </c>
      <c r="C137" s="13">
        <f>VLOOKUP($F137,[2]стартЮноши!$A$4:$F$402,3,FALSE)</f>
        <v>2012</v>
      </c>
      <c r="D137" s="12" t="str">
        <f>VLOOKUP($F137,[2]стартЮноши!$A$4:$F$402,4,FALSE)</f>
        <v>ДЮСШ-Белоево</v>
      </c>
      <c r="E137" s="14">
        <f>VLOOKUP($F137,[2]стартЮноши!$A$4:$F$402,6,FALSE)</f>
        <v>1.51041666666667E-2</v>
      </c>
      <c r="F137" s="15">
        <v>87</v>
      </c>
      <c r="G137" s="16">
        <v>2.3877314814814813E-2</v>
      </c>
      <c r="H137" s="16">
        <f t="shared" si="9"/>
        <v>8.7731481481481133E-3</v>
      </c>
      <c r="I137" s="8" t="str">
        <f>VLOOKUP($F137,[2]стартЮноши!$A$4:$G$309,7,FALSE)</f>
        <v>Старцев В.А.</v>
      </c>
    </row>
    <row r="138" spans="1:9" x14ac:dyDescent="0.25">
      <c r="A138" s="12">
        <v>14</v>
      </c>
      <c r="B138" s="12" t="str">
        <f>VLOOKUP($F138,[2]стартЮноши!$A$4:$F$402,2,FALSE)</f>
        <v xml:space="preserve">Суранов Михаил </v>
      </c>
      <c r="C138" s="13">
        <f>VLOOKUP($F138,[2]стартЮноши!$A$4:$F$402,3,FALSE)</f>
        <v>2013</v>
      </c>
      <c r="D138" s="12" t="str">
        <f>VLOOKUP($F138,[2]стартЮноши!$A$4:$F$402,4,FALSE)</f>
        <v>ДЮСШ-Кудымкар</v>
      </c>
      <c r="E138" s="14">
        <f>VLOOKUP($F138,[2]стартЮноши!$A$4:$F$402,6,FALSE)</f>
        <v>1.37152777777778E-2</v>
      </c>
      <c r="F138" s="15">
        <v>79</v>
      </c>
      <c r="G138" s="16">
        <v>2.2916666666666669E-2</v>
      </c>
      <c r="H138" s="16">
        <f t="shared" si="9"/>
        <v>9.2013888888888683E-3</v>
      </c>
      <c r="I138" s="8" t="str">
        <f>VLOOKUP($F138,[2]стартЮноши!$A$4:$G$309,7,FALSE)</f>
        <v>Попов Т.А.</v>
      </c>
    </row>
    <row r="139" spans="1:9" x14ac:dyDescent="0.25">
      <c r="A139" s="12">
        <v>15</v>
      </c>
      <c r="B139" s="12" t="str">
        <f>VLOOKUP($F139,'[2] стартДевушки'!$A$4:$F$352,2,FALSE)</f>
        <v>Ульяянов Матвей</v>
      </c>
      <c r="C139" s="13">
        <f>VLOOKUP($F139,'[2] стартДевушки'!$A$4:$F$352,3,FALSE)</f>
        <v>2012</v>
      </c>
      <c r="D139" s="12" t="str">
        <f>VLOOKUP($F139,'[2] стартДевушки'!$A$4:$F$352,4,FALSE)</f>
        <v>Кува</v>
      </c>
      <c r="E139" s="14">
        <f>VLOOKUP($F139,'[2] стартДевушки'!$A$4:$F$352,6,FALSE)</f>
        <v>2.1527777777777798E-2</v>
      </c>
      <c r="F139" s="15">
        <v>124</v>
      </c>
      <c r="G139" s="16">
        <v>3.1342592592592596E-2</v>
      </c>
      <c r="H139" s="16">
        <f t="shared" si="9"/>
        <v>9.8148148148147971E-3</v>
      </c>
      <c r="I139" s="8" t="str">
        <f>VLOOKUP($F139,'[2] стартДевушки'!$A$4:$G$352,7,FALSE)</f>
        <v>Отинов А.Д.</v>
      </c>
    </row>
    <row r="140" spans="1:9" x14ac:dyDescent="0.25">
      <c r="A140" s="12">
        <v>16</v>
      </c>
      <c r="B140" s="12" t="str">
        <f>VLOOKUP($F140,[2]стартЮноши!$A$4:$F$402,2,FALSE)</f>
        <v>Фирсов Ярослав</v>
      </c>
      <c r="C140" s="13">
        <f>VLOOKUP($F140,[2]стартЮноши!$A$4:$F$402,3,FALSE)</f>
        <v>2013</v>
      </c>
      <c r="D140" s="12" t="str">
        <f>VLOOKUP($F140,[2]стартЮноши!$A$4:$F$402,4,FALSE)</f>
        <v>ДЮСШ-Пешнигорт</v>
      </c>
      <c r="E140" s="14">
        <f>VLOOKUP($F140,[2]стартЮноши!$A$4:$F$402,6,FALSE)</f>
        <v>1.3368055555555557E-2</v>
      </c>
      <c r="F140" s="15">
        <v>77</v>
      </c>
      <c r="G140" s="16">
        <v>2.3298611111111107E-2</v>
      </c>
      <c r="H140" s="16">
        <f t="shared" si="9"/>
        <v>9.9305555555555501E-3</v>
      </c>
      <c r="I140" s="8" t="str">
        <f>VLOOKUP($F140,[2]стартЮноши!$A$4:$G$309,7,FALSE)</f>
        <v>Денисов В.Д.</v>
      </c>
    </row>
    <row r="141" spans="1:9" x14ac:dyDescent="0.25">
      <c r="A141" s="12">
        <v>17</v>
      </c>
      <c r="B141" s="12" t="str">
        <f>VLOOKUP($F141,[2]стартЮноши!$A$4:$F$402,2,FALSE)</f>
        <v xml:space="preserve">Давыдов Лев </v>
      </c>
      <c r="C141" s="13">
        <f>VLOOKUP($F141,[2]стартЮноши!$A$4:$F$402,3,FALSE)</f>
        <v>2013</v>
      </c>
      <c r="D141" s="12" t="str">
        <f>VLOOKUP($F141,[2]стартЮноши!$A$4:$F$402,4,FALSE)</f>
        <v>ДЮСШ Карагай</v>
      </c>
      <c r="E141" s="14">
        <f>VLOOKUP($F141,[2]стартЮноши!$A$4:$F$402,6,FALSE)</f>
        <v>1.52777777777778E-2</v>
      </c>
      <c r="F141" s="15">
        <v>88</v>
      </c>
      <c r="G141" s="16">
        <v>2.5624999999999998E-2</v>
      </c>
      <c r="H141" s="16">
        <f t="shared" si="9"/>
        <v>1.0347222222222199E-2</v>
      </c>
      <c r="I141" s="8" t="str">
        <f>VLOOKUP($F141,[2]стартЮноши!$A$4:$G$309,7,FALSE)</f>
        <v>Пономарева Т.В.</v>
      </c>
    </row>
    <row r="142" spans="1:9" x14ac:dyDescent="0.25">
      <c r="A142" s="12">
        <v>18</v>
      </c>
      <c r="B142" s="12" t="str">
        <f>VLOOKUP($F142,[2]стартЮноши!$A$4:$F$402,2,FALSE)</f>
        <v>Кучевасов Виктор</v>
      </c>
      <c r="C142" s="13">
        <f>VLOOKUP($F142,[2]стартЮноши!$A$4:$F$402,3,FALSE)</f>
        <v>2013</v>
      </c>
      <c r="D142" s="12" t="str">
        <f>VLOOKUP($F142,[2]стартЮноши!$A$4:$F$402,4,FALSE)</f>
        <v>Кочево</v>
      </c>
      <c r="E142" s="14">
        <f>VLOOKUP($F142,[2]стартЮноши!$A$4:$F$402,6,FALSE)</f>
        <v>1.4756944444444401E-2</v>
      </c>
      <c r="F142" s="15">
        <v>85</v>
      </c>
      <c r="G142" s="16">
        <v>2.5486111111111112E-2</v>
      </c>
      <c r="H142" s="16">
        <f t="shared" si="9"/>
        <v>1.0729166666666711E-2</v>
      </c>
      <c r="I142" s="8" t="str">
        <f>VLOOKUP($F142,[2]стартЮноши!$A$4:$G$309,7,FALSE)</f>
        <v>Зотев А.А.</v>
      </c>
    </row>
    <row r="143" spans="1:9" x14ac:dyDescent="0.25">
      <c r="A143" s="12">
        <v>19</v>
      </c>
      <c r="B143" s="12" t="str">
        <f>VLOOKUP($F143,[2]стартЮноши!$A$4:$F$402,2,FALSE)</f>
        <v xml:space="preserve">Радостев Денис </v>
      </c>
      <c r="C143" s="13">
        <f>VLOOKUP($F143,[2]стартЮноши!$A$4:$F$402,3,FALSE)</f>
        <v>2013</v>
      </c>
      <c r="D143" s="12" t="str">
        <f>VLOOKUP($F143,[2]стартЮноши!$A$4:$F$402,4,FALSE)</f>
        <v>ДЮСШ-Кудымкар</v>
      </c>
      <c r="E143" s="14">
        <f>VLOOKUP($F143,[2]стартЮноши!$A$4:$F$402,6,FALSE)</f>
        <v>1.40625E-2</v>
      </c>
      <c r="F143" s="15">
        <v>81</v>
      </c>
      <c r="G143" s="16">
        <v>2.480324074074074E-2</v>
      </c>
      <c r="H143" s="16">
        <f t="shared" si="9"/>
        <v>1.074074074074074E-2</v>
      </c>
      <c r="I143" s="8" t="str">
        <f>VLOOKUP($F143,[2]стартЮноши!$A$4:$G$309,7,FALSE)</f>
        <v>Попов Т.А.</v>
      </c>
    </row>
    <row r="144" spans="1:9" x14ac:dyDescent="0.25">
      <c r="A144" s="12">
        <v>20</v>
      </c>
      <c r="B144" s="12" t="str">
        <f>VLOOKUP($F144,[2]стартЮноши!$A$4:$F$402,2,FALSE)</f>
        <v>Гасанов Худаверди</v>
      </c>
      <c r="C144" s="13">
        <f>VLOOKUP($F144,[2]стартЮноши!$A$4:$F$402,3,FALSE)</f>
        <v>2013</v>
      </c>
      <c r="D144" s="12" t="str">
        <f>VLOOKUP($F144,[2]стартЮноши!$A$4:$F$402,4,FALSE)</f>
        <v>ДЮСШ-Кудымкар</v>
      </c>
      <c r="E144" s="14">
        <f>VLOOKUP($F144,[2]стартЮноши!$A$4:$F$402,6,FALSE)</f>
        <v>1.57986111111111E-2</v>
      </c>
      <c r="F144" s="15">
        <v>91</v>
      </c>
      <c r="G144" s="16">
        <v>2.7847222222222221E-2</v>
      </c>
      <c r="H144" s="16">
        <f t="shared" si="9"/>
        <v>1.2048611111111121E-2</v>
      </c>
      <c r="I144" s="8" t="str">
        <f>VLOOKUP($F144,[2]стартЮноши!$A$4:$G$309,7,FALSE)</f>
        <v>Попов С.А.</v>
      </c>
    </row>
    <row r="145" spans="1:9" x14ac:dyDescent="0.25">
      <c r="A145" s="23" t="s">
        <v>30</v>
      </c>
      <c r="B145" s="12" t="str">
        <f>VLOOKUP($F145,'[2] стартДевушки'!$A$4:$F$352,2,FALSE)</f>
        <v>Надымов Роман</v>
      </c>
      <c r="C145" s="13">
        <f>VLOOKUP($F145,'[2] стартДевушки'!$A$4:$F$352,3,FALSE)</f>
        <v>2011</v>
      </c>
      <c r="D145" s="12" t="str">
        <f>VLOOKUP($F145,'[2] стартДевушки'!$A$4:$F$352,4,FALSE)</f>
        <v>ДЮСШ Кудымкар</v>
      </c>
      <c r="E145" s="14">
        <f>VLOOKUP($F145,'[2] стартДевушки'!$A$4:$F$352,6,FALSE)</f>
        <v>2.43055555555555E-2</v>
      </c>
      <c r="F145" s="15">
        <v>140</v>
      </c>
      <c r="G145" s="16">
        <v>3.7094907407407403E-2</v>
      </c>
      <c r="H145" s="16">
        <f>G145-E145</f>
        <v>1.2789351851851902E-2</v>
      </c>
      <c r="I145" s="8" t="s">
        <v>31</v>
      </c>
    </row>
    <row r="146" spans="1:9" x14ac:dyDescent="0.25">
      <c r="A146" s="23"/>
      <c r="B146" s="45" t="s">
        <v>32</v>
      </c>
      <c r="C146" s="46"/>
      <c r="D146" s="47"/>
      <c r="E146" s="14"/>
      <c r="F146" s="15"/>
      <c r="G146" s="16"/>
      <c r="H146" s="16"/>
      <c r="I146" s="8"/>
    </row>
    <row r="147" spans="1:9" x14ac:dyDescent="0.25">
      <c r="A147" s="8">
        <v>1</v>
      </c>
      <c r="B147" s="8" t="str">
        <f>VLOOKUP($F147,'[2] стартДевушки'!$A$4:$F$352,2,FALSE)</f>
        <v>Петров Леонид</v>
      </c>
      <c r="C147" s="6">
        <f>VLOOKUP($F147,'[2] стартДевушки'!$A$4:$F$352,3,FALSE)</f>
        <v>1968</v>
      </c>
      <c r="D147" s="8" t="str">
        <f>VLOOKUP($F147,'[2] стартДевушки'!$A$4:$F$352,4,FALSE)</f>
        <v>Ветераны-Кудымкар</v>
      </c>
      <c r="E147" s="7">
        <f>VLOOKUP($F147,'[2] стартДевушки'!$A$4:$F$352,6,FALSE)</f>
        <v>2.0312500000000001E-2</v>
      </c>
      <c r="F147" s="10">
        <v>117</v>
      </c>
      <c r="G147" s="11">
        <v>2.7280092592592592E-2</v>
      </c>
      <c r="H147" s="11">
        <f>G147-E147</f>
        <v>6.9675925925925912E-3</v>
      </c>
      <c r="I147" s="8">
        <f>VLOOKUP($F147,'[2] стартДевушки'!$A$4:$G$352,7,FALSE)</f>
        <v>0</v>
      </c>
    </row>
    <row r="148" spans="1:9" x14ac:dyDescent="0.25">
      <c r="A148" s="8">
        <v>2</v>
      </c>
      <c r="B148" s="8" t="str">
        <f>VLOOKUP($F148,[2]стартЮноши!$A$4:$F$402,2,FALSE)</f>
        <v xml:space="preserve">Отинов Сергей </v>
      </c>
      <c r="C148" s="6">
        <f>VLOOKUP($F148,[2]стартЮноши!$A$4:$F$402,3,FALSE)</f>
        <v>1975</v>
      </c>
      <c r="D148" s="8" t="str">
        <f>VLOOKUP($F148,[2]стартЮноши!$A$4:$F$402,4,FALSE)</f>
        <v>г.Кудымкар</v>
      </c>
      <c r="E148" s="7">
        <f>VLOOKUP($F148,[2]стартЮноши!$A$4:$F$402,6,FALSE)</f>
        <v>1.63194444444444E-2</v>
      </c>
      <c r="F148" s="10">
        <v>94</v>
      </c>
      <c r="G148" s="11">
        <v>2.3460648148148147E-2</v>
      </c>
      <c r="H148" s="11">
        <f>G148-E148</f>
        <v>7.1412037037037468E-3</v>
      </c>
      <c r="I148" s="8">
        <f>VLOOKUP($F148,[2]стартЮноши!$A$4:$G$309,7,FALSE)</f>
        <v>0</v>
      </c>
    </row>
    <row r="149" spans="1:9" x14ac:dyDescent="0.25">
      <c r="A149" s="8">
        <v>3</v>
      </c>
      <c r="B149" s="8" t="str">
        <f>VLOOKUP($F149,[2]стартЮноши!$A$4:$F$402,2,FALSE)</f>
        <v>Сизов Сергей</v>
      </c>
      <c r="C149" s="6">
        <f>VLOOKUP($F149,[2]стартЮноши!$A$4:$F$402,3,FALSE)</f>
        <v>1968</v>
      </c>
      <c r="D149" s="8" t="str">
        <f>VLOOKUP($F149,[2]стартЮноши!$A$4:$F$402,4,FALSE)</f>
        <v>Кочево</v>
      </c>
      <c r="E149" s="7">
        <f>VLOOKUP($F149,[2]стартЮноши!$A$4:$F$402,6,FALSE)</f>
        <v>1.64930555555555E-2</v>
      </c>
      <c r="F149" s="10">
        <v>95</v>
      </c>
      <c r="G149" s="11">
        <v>2.3750000000000004E-2</v>
      </c>
      <c r="H149" s="11">
        <f>G149-E149</f>
        <v>7.2569444444445033E-3</v>
      </c>
      <c r="I149" s="8">
        <f>VLOOKUP($F149,[2]стартЮноши!$A$4:$G$309,7,FALSE)</f>
        <v>0</v>
      </c>
    </row>
    <row r="150" spans="1:9" x14ac:dyDescent="0.25">
      <c r="A150" s="12">
        <v>4</v>
      </c>
      <c r="B150" s="12" t="str">
        <f>VLOOKUP($F150,[2]стартЮноши!$A$4:$F$402,2,FALSE)</f>
        <v>Тютюных Андрей</v>
      </c>
      <c r="C150" s="13">
        <f>VLOOKUP($F150,[2]стартЮноши!$A$4:$F$402,3,FALSE)</f>
        <v>1971</v>
      </c>
      <c r="D150" s="12" t="str">
        <f>VLOOKUP($F150,[2]стартЮноши!$A$4:$F$402,4,FALSE)</f>
        <v>Ветераны-Кудымкар</v>
      </c>
      <c r="E150" s="14">
        <f>VLOOKUP($F150,[2]стартЮноши!$A$4:$F$402,6,FALSE)</f>
        <v>1.6666666666666701E-2</v>
      </c>
      <c r="F150" s="15">
        <v>96</v>
      </c>
      <c r="G150" s="16">
        <v>2.4027777777777776E-2</v>
      </c>
      <c r="H150" s="16">
        <f>G150-E150</f>
        <v>7.3611111111110752E-3</v>
      </c>
      <c r="I150" s="8">
        <f>VLOOKUP($F150,[2]стартЮноши!$A$4:$G$309,7,FALSE)</f>
        <v>0</v>
      </c>
    </row>
    <row r="151" spans="1:9" x14ac:dyDescent="0.25">
      <c r="A151" s="12"/>
      <c r="B151" s="63"/>
      <c r="C151" s="64"/>
      <c r="D151" s="65"/>
      <c r="E151" s="14"/>
      <c r="F151" s="15"/>
      <c r="G151" s="16"/>
      <c r="H151" s="16"/>
      <c r="I151" s="8"/>
    </row>
    <row r="152" spans="1:9" ht="15.75" x14ac:dyDescent="0.25">
      <c r="A152" s="12"/>
      <c r="B152" s="66" t="s">
        <v>33</v>
      </c>
      <c r="C152" s="67"/>
      <c r="D152" s="68"/>
      <c r="E152" s="14"/>
      <c r="F152" s="15"/>
      <c r="G152" s="16"/>
      <c r="H152" s="16"/>
      <c r="I152" s="8"/>
    </row>
    <row r="153" spans="1:9" x14ac:dyDescent="0.25">
      <c r="A153" s="12"/>
      <c r="B153" s="55" t="s">
        <v>34</v>
      </c>
      <c r="C153" s="56"/>
      <c r="D153" s="57"/>
      <c r="E153" s="14"/>
      <c r="F153" s="15"/>
      <c r="G153" s="16"/>
      <c r="H153" s="16"/>
      <c r="I153" s="8"/>
    </row>
    <row r="154" spans="1:9" x14ac:dyDescent="0.25">
      <c r="A154" s="6" t="s">
        <v>5</v>
      </c>
      <c r="B154" s="6" t="s">
        <v>6</v>
      </c>
      <c r="C154" s="6" t="s">
        <v>7</v>
      </c>
      <c r="D154" s="6" t="s">
        <v>8</v>
      </c>
      <c r="E154" s="7" t="s">
        <v>9</v>
      </c>
      <c r="F154" s="8" t="s">
        <v>10</v>
      </c>
      <c r="G154" s="7" t="s">
        <v>11</v>
      </c>
      <c r="H154" s="7" t="s">
        <v>12</v>
      </c>
      <c r="I154" s="6" t="s">
        <v>13</v>
      </c>
    </row>
    <row r="155" spans="1:9" x14ac:dyDescent="0.25">
      <c r="A155" s="8">
        <v>1</v>
      </c>
      <c r="B155" s="8" t="s">
        <v>35</v>
      </c>
      <c r="C155" s="8">
        <v>2010</v>
      </c>
      <c r="D155" s="24" t="s">
        <v>36</v>
      </c>
      <c r="E155" s="7">
        <v>2.4999999999999998E-2</v>
      </c>
      <c r="F155" s="10">
        <v>156</v>
      </c>
      <c r="G155" s="11">
        <v>3.8078703703703705E-2</v>
      </c>
      <c r="H155" s="11">
        <f t="shared" ref="H155:H168" si="10">G155-E155</f>
        <v>1.3078703703703707E-2</v>
      </c>
      <c r="I155" s="25" t="s">
        <v>37</v>
      </c>
    </row>
    <row r="156" spans="1:9" x14ac:dyDescent="0.25">
      <c r="A156" s="8">
        <v>2</v>
      </c>
      <c r="B156" s="8" t="s">
        <v>38</v>
      </c>
      <c r="C156" s="8">
        <v>2010</v>
      </c>
      <c r="D156" s="24" t="s">
        <v>39</v>
      </c>
      <c r="E156" s="7">
        <v>2.4826388888888887E-2</v>
      </c>
      <c r="F156" s="10">
        <v>152</v>
      </c>
      <c r="G156" s="11">
        <v>3.8182870370370374E-2</v>
      </c>
      <c r="H156" s="11">
        <f t="shared" si="10"/>
        <v>1.3356481481481487E-2</v>
      </c>
      <c r="I156" s="26" t="s">
        <v>40</v>
      </c>
    </row>
    <row r="157" spans="1:9" x14ac:dyDescent="0.25">
      <c r="A157" s="8">
        <v>3</v>
      </c>
      <c r="B157" s="8" t="s">
        <v>41</v>
      </c>
      <c r="C157" s="8">
        <v>2010</v>
      </c>
      <c r="D157" s="24" t="s">
        <v>42</v>
      </c>
      <c r="E157" s="7">
        <v>2.4479166666666666E-2</v>
      </c>
      <c r="F157" s="10">
        <v>154</v>
      </c>
      <c r="G157" s="11">
        <v>3.8912037037037037E-2</v>
      </c>
      <c r="H157" s="11">
        <f t="shared" si="10"/>
        <v>1.443287037037037E-2</v>
      </c>
      <c r="I157" s="26" t="s">
        <v>43</v>
      </c>
    </row>
    <row r="158" spans="1:9" ht="15.75" x14ac:dyDescent="0.25">
      <c r="A158" s="12">
        <v>4</v>
      </c>
      <c r="B158" s="23" t="s">
        <v>44</v>
      </c>
      <c r="C158" s="12">
        <v>2010</v>
      </c>
      <c r="D158" s="27" t="s">
        <v>39</v>
      </c>
      <c r="E158" s="14">
        <v>2.4999999999999998E-2</v>
      </c>
      <c r="F158" s="15">
        <v>153</v>
      </c>
      <c r="G158" s="16">
        <v>3.9722222222222221E-2</v>
      </c>
      <c r="H158" s="16">
        <f t="shared" si="10"/>
        <v>1.4722222222222223E-2</v>
      </c>
      <c r="I158" s="28" t="s">
        <v>40</v>
      </c>
    </row>
    <row r="159" spans="1:9" ht="15.75" x14ac:dyDescent="0.25">
      <c r="A159" s="12">
        <v>5</v>
      </c>
      <c r="B159" s="23" t="s">
        <v>45</v>
      </c>
      <c r="C159" s="12">
        <v>2010</v>
      </c>
      <c r="D159" s="27" t="s">
        <v>42</v>
      </c>
      <c r="E159" s="14">
        <v>2.4826388888888887E-2</v>
      </c>
      <c r="F159" s="15">
        <v>155</v>
      </c>
      <c r="G159" s="16">
        <v>3.9780092592592589E-2</v>
      </c>
      <c r="H159" s="16">
        <f t="shared" si="10"/>
        <v>1.4953703703703702E-2</v>
      </c>
      <c r="I159" s="28" t="s">
        <v>43</v>
      </c>
    </row>
    <row r="160" spans="1:9" ht="15.75" x14ac:dyDescent="0.25">
      <c r="A160" s="12">
        <v>6</v>
      </c>
      <c r="B160" s="23" t="s">
        <v>46</v>
      </c>
      <c r="C160" s="12">
        <v>2011</v>
      </c>
      <c r="D160" s="29" t="s">
        <v>47</v>
      </c>
      <c r="E160" s="14">
        <v>2.4999999999999998E-2</v>
      </c>
      <c r="F160" s="15">
        <v>144</v>
      </c>
      <c r="G160" s="16">
        <v>4.0046296296296295E-2</v>
      </c>
      <c r="H160" s="16">
        <f t="shared" si="10"/>
        <v>1.5046296296296297E-2</v>
      </c>
      <c r="I160" s="30" t="s">
        <v>31</v>
      </c>
    </row>
    <row r="161" spans="1:9" ht="15.75" x14ac:dyDescent="0.25">
      <c r="A161" s="12">
        <v>7</v>
      </c>
      <c r="B161" s="23" t="s">
        <v>48</v>
      </c>
      <c r="C161" s="12">
        <v>2010</v>
      </c>
      <c r="D161" s="27" t="s">
        <v>49</v>
      </c>
      <c r="E161" s="14">
        <v>2.4479166666666666E-2</v>
      </c>
      <c r="F161" s="15">
        <v>151</v>
      </c>
      <c r="G161" s="16">
        <v>3.9548611111111111E-2</v>
      </c>
      <c r="H161" s="16">
        <f t="shared" si="10"/>
        <v>1.5069444444444444E-2</v>
      </c>
      <c r="I161" s="28" t="s">
        <v>50</v>
      </c>
    </row>
    <row r="162" spans="1:9" ht="15.75" x14ac:dyDescent="0.25">
      <c r="A162" s="12">
        <v>8</v>
      </c>
      <c r="B162" s="23" t="s">
        <v>51</v>
      </c>
      <c r="C162" s="12">
        <v>2010</v>
      </c>
      <c r="D162" s="27" t="s">
        <v>52</v>
      </c>
      <c r="E162" s="14">
        <v>2.4479166666666666E-2</v>
      </c>
      <c r="F162" s="15">
        <v>148</v>
      </c>
      <c r="G162" s="16">
        <v>3.982638888888889E-2</v>
      </c>
      <c r="H162" s="16">
        <f t="shared" si="10"/>
        <v>1.5347222222222224E-2</v>
      </c>
      <c r="I162" s="28" t="s">
        <v>53</v>
      </c>
    </row>
    <row r="163" spans="1:9" ht="15.75" x14ac:dyDescent="0.25">
      <c r="A163" s="12">
        <v>9</v>
      </c>
      <c r="B163" s="23" t="s">
        <v>54</v>
      </c>
      <c r="C163" s="12">
        <v>2011</v>
      </c>
      <c r="D163" s="27" t="s">
        <v>36</v>
      </c>
      <c r="E163" s="14">
        <v>2.4999999999999998E-2</v>
      </c>
      <c r="F163" s="15">
        <v>147</v>
      </c>
      <c r="G163" s="16">
        <v>4.0625000000000001E-2</v>
      </c>
      <c r="H163" s="16">
        <f t="shared" si="10"/>
        <v>1.5625000000000003E-2</v>
      </c>
      <c r="I163" s="31" t="s">
        <v>55</v>
      </c>
    </row>
    <row r="164" spans="1:9" ht="15.75" x14ac:dyDescent="0.25">
      <c r="A164" s="12">
        <v>10</v>
      </c>
      <c r="B164" s="23" t="s">
        <v>56</v>
      </c>
      <c r="C164" s="12">
        <v>2011</v>
      </c>
      <c r="D164" s="27" t="s">
        <v>36</v>
      </c>
      <c r="E164" s="14">
        <v>2.4479166666666666E-2</v>
      </c>
      <c r="F164" s="15">
        <v>145</v>
      </c>
      <c r="G164" s="16">
        <v>4.0381944444444443E-2</v>
      </c>
      <c r="H164" s="16">
        <f t="shared" si="10"/>
        <v>1.5902777777777776E-2</v>
      </c>
      <c r="I164" s="31" t="s">
        <v>57</v>
      </c>
    </row>
    <row r="165" spans="1:9" ht="15.75" x14ac:dyDescent="0.25">
      <c r="A165" s="12">
        <v>11</v>
      </c>
      <c r="B165" s="12" t="str">
        <f>VLOOKUP($F165,[2]стартЮноши!$A$4:$F$402,2,FALSE)</f>
        <v>Мехоношин Данила</v>
      </c>
      <c r="C165" s="12">
        <f>VLOOKUP($F165,[2]стартЮноши!$A$4:$F$402,3,FALSE)</f>
        <v>2011</v>
      </c>
      <c r="D165" s="27" t="s">
        <v>52</v>
      </c>
      <c r="E165" s="14">
        <v>2.4826388888888887E-2</v>
      </c>
      <c r="F165" s="15">
        <v>143</v>
      </c>
      <c r="G165" s="16">
        <v>4.1157407407407406E-2</v>
      </c>
      <c r="H165" s="16">
        <f t="shared" si="10"/>
        <v>1.6331018518518519E-2</v>
      </c>
      <c r="I165" s="28" t="s">
        <v>53</v>
      </c>
    </row>
    <row r="166" spans="1:9" ht="15.75" x14ac:dyDescent="0.25">
      <c r="A166" s="12">
        <v>12</v>
      </c>
      <c r="B166" s="23" t="s">
        <v>58</v>
      </c>
      <c r="C166" s="12">
        <v>2011</v>
      </c>
      <c r="D166" s="27" t="s">
        <v>36</v>
      </c>
      <c r="E166" s="14">
        <v>2.4826388888888887E-2</v>
      </c>
      <c r="F166" s="15">
        <v>146</v>
      </c>
      <c r="G166" s="16">
        <v>4.1342592592592591E-2</v>
      </c>
      <c r="H166" s="16">
        <f t="shared" si="10"/>
        <v>1.6516203703703703E-2</v>
      </c>
      <c r="I166" s="31" t="s">
        <v>55</v>
      </c>
    </row>
    <row r="167" spans="1:9" ht="15.75" x14ac:dyDescent="0.25">
      <c r="A167" s="12">
        <v>13</v>
      </c>
      <c r="B167" s="23" t="s">
        <v>59</v>
      </c>
      <c r="C167" s="12">
        <v>2010</v>
      </c>
      <c r="D167" s="27" t="s">
        <v>52</v>
      </c>
      <c r="E167" s="14">
        <v>2.4826388888888887E-2</v>
      </c>
      <c r="F167" s="15">
        <v>149</v>
      </c>
      <c r="G167" s="16">
        <v>4.1354166666666664E-2</v>
      </c>
      <c r="H167" s="16">
        <f t="shared" si="10"/>
        <v>1.6527777777777777E-2</v>
      </c>
      <c r="I167" s="28" t="s">
        <v>53</v>
      </c>
    </row>
    <row r="168" spans="1:9" ht="15.75" x14ac:dyDescent="0.25">
      <c r="A168" s="12">
        <v>14</v>
      </c>
      <c r="B168" s="23" t="s">
        <v>60</v>
      </c>
      <c r="C168" s="12">
        <v>2010</v>
      </c>
      <c r="D168" s="27" t="s">
        <v>52</v>
      </c>
      <c r="E168" s="14">
        <v>2.4999999999999998E-2</v>
      </c>
      <c r="F168" s="15">
        <v>150</v>
      </c>
      <c r="G168" s="16">
        <v>4.3067129629629629E-2</v>
      </c>
      <c r="H168" s="16">
        <f t="shared" si="10"/>
        <v>1.8067129629629631E-2</v>
      </c>
      <c r="I168" s="28" t="s">
        <v>53</v>
      </c>
    </row>
    <row r="169" spans="1:9" x14ac:dyDescent="0.25">
      <c r="A169" s="12"/>
      <c r="B169" s="45" t="s">
        <v>61</v>
      </c>
      <c r="C169" s="46"/>
      <c r="D169" s="47"/>
      <c r="E169" s="14"/>
      <c r="F169" s="15"/>
      <c r="G169" s="16"/>
      <c r="H169" s="16"/>
      <c r="I169" s="8"/>
    </row>
    <row r="170" spans="1:9" ht="15.75" x14ac:dyDescent="0.25">
      <c r="A170" s="8">
        <v>1</v>
      </c>
      <c r="B170" s="8" t="s">
        <v>62</v>
      </c>
      <c r="C170" s="8">
        <v>1977</v>
      </c>
      <c r="D170" s="32" t="s">
        <v>63</v>
      </c>
      <c r="E170" s="7">
        <v>2.7604166666666666E-2</v>
      </c>
      <c r="F170" s="10">
        <v>159</v>
      </c>
      <c r="G170" s="11">
        <v>3.8645833333333331E-2</v>
      </c>
      <c r="H170" s="11">
        <f t="shared" ref="H170:H175" si="11">G170-E170</f>
        <v>1.1041666666666665E-2</v>
      </c>
      <c r="I170" s="8" t="e">
        <f>VLOOKUP($F170,[2]стартЮноши!$A$4:$G$309,7,FALSE)</f>
        <v>#N/A</v>
      </c>
    </row>
    <row r="171" spans="1:9" ht="15.75" x14ac:dyDescent="0.25">
      <c r="A171" s="8">
        <v>2</v>
      </c>
      <c r="B171" s="8" t="s">
        <v>64</v>
      </c>
      <c r="C171" s="8">
        <v>1978</v>
      </c>
      <c r="D171" s="33" t="s">
        <v>49</v>
      </c>
      <c r="E171" s="7">
        <v>2.7430555555555555E-2</v>
      </c>
      <c r="F171" s="10">
        <v>158</v>
      </c>
      <c r="G171" s="11">
        <v>3.9687500000000001E-2</v>
      </c>
      <c r="H171" s="11">
        <f t="shared" si="11"/>
        <v>1.2256944444444445E-2</v>
      </c>
      <c r="I171" s="8" t="e">
        <f>VLOOKUP($F171,[2]стартЮноши!$A$4:$G$309,7,FALSE)</f>
        <v>#N/A</v>
      </c>
    </row>
    <row r="172" spans="1:9" ht="15.75" x14ac:dyDescent="0.25">
      <c r="A172" s="12">
        <v>5</v>
      </c>
      <c r="B172" s="8" t="s">
        <v>65</v>
      </c>
      <c r="C172" s="8">
        <v>1976</v>
      </c>
      <c r="D172" s="33" t="s">
        <v>66</v>
      </c>
      <c r="E172" s="7">
        <v>2.7777777777777776E-2</v>
      </c>
      <c r="F172" s="10">
        <v>160</v>
      </c>
      <c r="G172" s="11">
        <v>4.2361111111111106E-2</v>
      </c>
      <c r="H172" s="11">
        <f t="shared" si="11"/>
        <v>1.458333333333333E-2</v>
      </c>
      <c r="I172" s="8" t="e">
        <f>VLOOKUP($F172,[2]стартЮноши!$A$4:$G$309,7,FALSE)</f>
        <v>#N/A</v>
      </c>
    </row>
    <row r="173" spans="1:9" x14ac:dyDescent="0.25">
      <c r="A173" s="12">
        <v>3</v>
      </c>
      <c r="B173" s="12" t="s">
        <v>67</v>
      </c>
      <c r="C173" s="12">
        <v>1980</v>
      </c>
      <c r="D173" s="12" t="s">
        <v>66</v>
      </c>
      <c r="E173" s="14">
        <v>2.8993055555555553E-2</v>
      </c>
      <c r="F173" s="15">
        <v>167</v>
      </c>
      <c r="G173" s="16">
        <v>4.3923611111111115E-2</v>
      </c>
      <c r="H173" s="16">
        <f t="shared" si="11"/>
        <v>1.4930555555555561E-2</v>
      </c>
      <c r="I173" s="12" t="e">
        <f>VLOOKUP($F173,[2]стартЮноши!$A$4:$G$309,7,FALSE)</f>
        <v>#N/A</v>
      </c>
    </row>
    <row r="174" spans="1:9" x14ac:dyDescent="0.25">
      <c r="A174" s="12">
        <v>4</v>
      </c>
      <c r="B174" s="23" t="s">
        <v>68</v>
      </c>
      <c r="C174" s="12">
        <v>1980</v>
      </c>
      <c r="D174" s="34" t="s">
        <v>69</v>
      </c>
      <c r="E174" s="14">
        <v>2.8645833333333332E-2</v>
      </c>
      <c r="F174" s="15">
        <v>165</v>
      </c>
      <c r="G174" s="16">
        <v>4.4398148148148152E-2</v>
      </c>
      <c r="H174" s="16">
        <f t="shared" si="11"/>
        <v>1.575231481481482E-2</v>
      </c>
      <c r="I174" s="8" t="e">
        <f>VLOOKUP($F174,[2]стартЮноши!$A$4:$G$309,7,FALSE)</f>
        <v>#N/A</v>
      </c>
    </row>
    <row r="175" spans="1:9" ht="15.75" x14ac:dyDescent="0.25">
      <c r="A175" s="12">
        <v>6</v>
      </c>
      <c r="B175" s="23" t="s">
        <v>70</v>
      </c>
      <c r="C175" s="12">
        <v>1980</v>
      </c>
      <c r="D175" s="35" t="s">
        <v>63</v>
      </c>
      <c r="E175" s="14">
        <v>2.4479166666666666E-2</v>
      </c>
      <c r="F175" s="15">
        <v>157</v>
      </c>
      <c r="G175" s="16">
        <v>4.3078703703703702E-2</v>
      </c>
      <c r="H175" s="16">
        <f t="shared" si="11"/>
        <v>1.8599537037037036E-2</v>
      </c>
      <c r="I175" s="8" t="e">
        <f>VLOOKUP($F175,[2]стартЮноши!$A$4:$G$309,7,FALSE)</f>
        <v>#N/A</v>
      </c>
    </row>
    <row r="176" spans="1:9" ht="15.75" x14ac:dyDescent="0.25">
      <c r="B176" s="61" t="s">
        <v>71</v>
      </c>
      <c r="C176" s="61"/>
      <c r="D176" s="61"/>
    </row>
    <row r="177" spans="1:9" ht="15.75" x14ac:dyDescent="0.25">
      <c r="B177" s="62" t="s">
        <v>72</v>
      </c>
      <c r="C177" s="62"/>
      <c r="D177" s="62"/>
    </row>
    <row r="178" spans="1:9" x14ac:dyDescent="0.25">
      <c r="A178" s="6" t="s">
        <v>5</v>
      </c>
      <c r="B178" s="6" t="s">
        <v>6</v>
      </c>
      <c r="C178" s="6" t="s">
        <v>7</v>
      </c>
      <c r="D178" s="6" t="s">
        <v>8</v>
      </c>
      <c r="E178" s="7" t="s">
        <v>9</v>
      </c>
      <c r="F178" s="8" t="s">
        <v>10</v>
      </c>
      <c r="G178" s="7" t="s">
        <v>11</v>
      </c>
      <c r="H178" s="7" t="s">
        <v>12</v>
      </c>
      <c r="I178" s="6" t="s">
        <v>13</v>
      </c>
    </row>
    <row r="179" spans="1:9" x14ac:dyDescent="0.25">
      <c r="A179" s="8">
        <v>1</v>
      </c>
      <c r="B179" s="8" t="s">
        <v>73</v>
      </c>
      <c r="C179" s="8">
        <v>2008</v>
      </c>
      <c r="D179" s="24" t="s">
        <v>42</v>
      </c>
      <c r="E179" s="7">
        <v>3.0034722222222299E-2</v>
      </c>
      <c r="F179" s="10">
        <v>173</v>
      </c>
      <c r="G179" s="11">
        <v>4.7511574074074081E-2</v>
      </c>
      <c r="H179" s="11">
        <f t="shared" ref="H179:H188" si="12">G179-E179</f>
        <v>1.7476851851851782E-2</v>
      </c>
      <c r="I179" s="24" t="s">
        <v>43</v>
      </c>
    </row>
    <row r="180" spans="1:9" x14ac:dyDescent="0.25">
      <c r="A180" s="8">
        <v>2</v>
      </c>
      <c r="B180" s="8" t="s">
        <v>74</v>
      </c>
      <c r="C180" s="8">
        <v>2008</v>
      </c>
      <c r="D180" s="24" t="s">
        <v>36</v>
      </c>
      <c r="E180" s="7">
        <v>2.9861111111111099E-2</v>
      </c>
      <c r="F180" s="10">
        <v>172</v>
      </c>
      <c r="G180" s="11">
        <v>4.7708333333333332E-2</v>
      </c>
      <c r="H180" s="11">
        <f t="shared" si="12"/>
        <v>1.7847222222222233E-2</v>
      </c>
      <c r="I180" s="6" t="s">
        <v>37</v>
      </c>
    </row>
    <row r="181" spans="1:9" x14ac:dyDescent="0.25">
      <c r="A181" s="8">
        <v>3</v>
      </c>
      <c r="B181" s="8" t="s">
        <v>75</v>
      </c>
      <c r="C181" s="8">
        <v>2008</v>
      </c>
      <c r="D181" s="6" t="s">
        <v>63</v>
      </c>
      <c r="E181" s="7">
        <v>3.3159722222222222E-2</v>
      </c>
      <c r="F181" s="10">
        <v>191</v>
      </c>
      <c r="G181" s="11">
        <v>5.1145833333333335E-2</v>
      </c>
      <c r="H181" s="11">
        <f t="shared" si="12"/>
        <v>1.7986111111111112E-2</v>
      </c>
      <c r="I181" s="6" t="s">
        <v>76</v>
      </c>
    </row>
    <row r="182" spans="1:9" ht="15.75" x14ac:dyDescent="0.25">
      <c r="A182" s="8">
        <v>4</v>
      </c>
      <c r="B182" s="23" t="s">
        <v>77</v>
      </c>
      <c r="C182" s="12">
        <v>2008</v>
      </c>
      <c r="D182" s="27" t="s">
        <v>36</v>
      </c>
      <c r="E182" s="14">
        <v>2.9687499999999999E-2</v>
      </c>
      <c r="F182" s="15">
        <v>171</v>
      </c>
      <c r="G182" s="16">
        <v>4.7951388888888891E-2</v>
      </c>
      <c r="H182" s="16">
        <f t="shared" si="12"/>
        <v>1.8263888888888892E-2</v>
      </c>
      <c r="I182" s="29" t="s">
        <v>37</v>
      </c>
    </row>
    <row r="183" spans="1:9" ht="15.75" x14ac:dyDescent="0.25">
      <c r="A183" s="8">
        <v>5</v>
      </c>
      <c r="B183" s="23" t="s">
        <v>105</v>
      </c>
      <c r="C183" s="12">
        <v>2009</v>
      </c>
      <c r="D183" s="35" t="s">
        <v>36</v>
      </c>
      <c r="E183" s="14">
        <v>2.8819444444444443E-2</v>
      </c>
      <c r="F183" s="15">
        <v>166</v>
      </c>
      <c r="G183" s="16">
        <v>4.7291666666666669E-2</v>
      </c>
      <c r="H183" s="16">
        <f t="shared" si="12"/>
        <v>1.8472222222222227E-2</v>
      </c>
      <c r="I183" s="35" t="s">
        <v>76</v>
      </c>
    </row>
    <row r="184" spans="1:9" ht="15.75" x14ac:dyDescent="0.25">
      <c r="A184" s="8">
        <v>6</v>
      </c>
      <c r="B184" s="23" t="s">
        <v>78</v>
      </c>
      <c r="C184" s="12">
        <v>2008</v>
      </c>
      <c r="D184" s="27" t="s">
        <v>36</v>
      </c>
      <c r="E184" s="14">
        <v>3.03819444444445E-2</v>
      </c>
      <c r="F184" s="15">
        <v>175</v>
      </c>
      <c r="G184" s="16">
        <v>4.9212962962962958E-2</v>
      </c>
      <c r="H184" s="16">
        <f t="shared" si="12"/>
        <v>1.8831018518518459E-2</v>
      </c>
      <c r="I184" s="29" t="s">
        <v>37</v>
      </c>
    </row>
    <row r="185" spans="1:9" ht="15.75" x14ac:dyDescent="0.25">
      <c r="A185" s="8">
        <v>7</v>
      </c>
      <c r="B185" s="23" t="s">
        <v>79</v>
      </c>
      <c r="C185" s="12">
        <v>2008</v>
      </c>
      <c r="D185" s="27" t="s">
        <v>36</v>
      </c>
      <c r="E185" s="14">
        <v>3.0208333333333399E-2</v>
      </c>
      <c r="F185" s="15">
        <v>174</v>
      </c>
      <c r="G185" s="16">
        <v>4.9594907407407407E-2</v>
      </c>
      <c r="H185" s="16">
        <f t="shared" si="12"/>
        <v>1.9386574074074008E-2</v>
      </c>
      <c r="I185" s="38" t="s">
        <v>57</v>
      </c>
    </row>
    <row r="186" spans="1:9" ht="15.75" x14ac:dyDescent="0.25">
      <c r="A186" s="8">
        <v>8</v>
      </c>
      <c r="B186" s="23" t="s">
        <v>80</v>
      </c>
      <c r="C186" s="12">
        <v>2009</v>
      </c>
      <c r="D186" s="27" t="s">
        <v>36</v>
      </c>
      <c r="E186" s="14">
        <v>2.9340277777777781E-2</v>
      </c>
      <c r="F186" s="15">
        <v>169</v>
      </c>
      <c r="G186" s="16">
        <v>4.9131944444444443E-2</v>
      </c>
      <c r="H186" s="16">
        <f t="shared" si="12"/>
        <v>1.9791666666666662E-2</v>
      </c>
      <c r="I186" s="38" t="s">
        <v>57</v>
      </c>
    </row>
    <row r="187" spans="1:9" ht="15.75" x14ac:dyDescent="0.25">
      <c r="A187" s="8">
        <v>9</v>
      </c>
      <c r="B187" s="23" t="s">
        <v>81</v>
      </c>
      <c r="C187" s="12">
        <v>2009</v>
      </c>
      <c r="D187" s="27" t="s">
        <v>36</v>
      </c>
      <c r="E187" s="14">
        <v>2.9166666666666664E-2</v>
      </c>
      <c r="F187" s="15">
        <v>168</v>
      </c>
      <c r="G187" s="16">
        <v>5.1493055555555556E-2</v>
      </c>
      <c r="H187" s="16">
        <f t="shared" si="12"/>
        <v>2.2326388888888892E-2</v>
      </c>
      <c r="I187" s="38" t="s">
        <v>55</v>
      </c>
    </row>
    <row r="188" spans="1:9" ht="15.75" x14ac:dyDescent="0.25">
      <c r="A188" s="8">
        <v>10</v>
      </c>
      <c r="B188" s="23" t="s">
        <v>82</v>
      </c>
      <c r="C188" s="12">
        <v>2009</v>
      </c>
      <c r="D188" s="35" t="s">
        <v>63</v>
      </c>
      <c r="E188" s="14">
        <v>2.9513888888888892E-2</v>
      </c>
      <c r="F188" s="15">
        <v>170</v>
      </c>
      <c r="G188" s="16">
        <v>5.3506944444444447E-2</v>
      </c>
      <c r="H188" s="16">
        <f t="shared" si="12"/>
        <v>2.3993055555555556E-2</v>
      </c>
      <c r="I188" s="35" t="s">
        <v>76</v>
      </c>
    </row>
    <row r="189" spans="1:9" ht="15.75" x14ac:dyDescent="0.25">
      <c r="A189" s="12"/>
      <c r="B189" s="42"/>
      <c r="C189" s="43"/>
      <c r="D189" s="44"/>
      <c r="E189" s="14"/>
      <c r="F189" s="15"/>
      <c r="G189" s="16"/>
      <c r="H189" s="16"/>
      <c r="I189" s="35"/>
    </row>
    <row r="190" spans="1:9" x14ac:dyDescent="0.25">
      <c r="A190" s="12"/>
      <c r="B190" s="45" t="s">
        <v>83</v>
      </c>
      <c r="C190" s="46"/>
      <c r="D190" s="47"/>
      <c r="E190" s="14"/>
      <c r="F190" s="15"/>
      <c r="G190" s="16"/>
      <c r="H190" s="16"/>
      <c r="I190" s="8"/>
    </row>
    <row r="191" spans="1:9" x14ac:dyDescent="0.25">
      <c r="A191" s="12">
        <v>1</v>
      </c>
      <c r="B191" s="8" t="s">
        <v>84</v>
      </c>
      <c r="C191" s="8">
        <v>2005</v>
      </c>
      <c r="D191" s="34" t="s">
        <v>39</v>
      </c>
      <c r="E191" s="7">
        <v>3.2465277777777801E-2</v>
      </c>
      <c r="F191" s="10">
        <v>187</v>
      </c>
      <c r="G191" s="11">
        <v>4.8194444444444449E-2</v>
      </c>
      <c r="H191" s="11">
        <f t="shared" ref="H191:H202" si="13">G191-E191</f>
        <v>1.5729166666666648E-2</v>
      </c>
      <c r="I191" s="6" t="s">
        <v>40</v>
      </c>
    </row>
    <row r="192" spans="1:9" ht="15.75" x14ac:dyDescent="0.25">
      <c r="A192" s="12">
        <v>2</v>
      </c>
      <c r="B192" s="8" t="s">
        <v>85</v>
      </c>
      <c r="C192" s="8">
        <v>2001</v>
      </c>
      <c r="D192" s="35" t="s">
        <v>86</v>
      </c>
      <c r="E192" s="7">
        <v>3.1250000000000097E-2</v>
      </c>
      <c r="F192" s="10">
        <v>181</v>
      </c>
      <c r="G192" s="11">
        <v>4.9560185185185179E-2</v>
      </c>
      <c r="H192" s="11">
        <f t="shared" si="13"/>
        <v>1.8310185185185082E-2</v>
      </c>
      <c r="I192" s="6" t="e">
        <f>VLOOKUP($F192,[2]стартЮноши!$A$4:$G$309,7,FALSE)</f>
        <v>#N/A</v>
      </c>
    </row>
    <row r="193" spans="1:9" x14ac:dyDescent="0.25">
      <c r="A193" s="12">
        <v>3</v>
      </c>
      <c r="B193" s="8" t="s">
        <v>87</v>
      </c>
      <c r="C193" s="8">
        <v>2007</v>
      </c>
      <c r="D193" s="34" t="s">
        <v>88</v>
      </c>
      <c r="E193" s="7">
        <v>3.05555555555556E-2</v>
      </c>
      <c r="F193" s="10">
        <v>177</v>
      </c>
      <c r="G193" s="11">
        <v>4.8969907407407413E-2</v>
      </c>
      <c r="H193" s="11">
        <f t="shared" si="13"/>
        <v>1.8414351851851814E-2</v>
      </c>
      <c r="I193" s="6" t="e">
        <f>VLOOKUP($F193,[2]стартЮноши!$A$4:$G$309,7,FALSE)</f>
        <v>#N/A</v>
      </c>
    </row>
    <row r="194" spans="1:9" ht="15.75" x14ac:dyDescent="0.25">
      <c r="A194" s="12">
        <v>4</v>
      </c>
      <c r="B194" s="23" t="s">
        <v>89</v>
      </c>
      <c r="C194" s="12">
        <v>2005</v>
      </c>
      <c r="D194" s="35" t="s">
        <v>63</v>
      </c>
      <c r="E194" s="14">
        <v>3.2118055555555559E-2</v>
      </c>
      <c r="F194" s="15">
        <v>185</v>
      </c>
      <c r="G194" s="16">
        <v>5.1307870370370379E-2</v>
      </c>
      <c r="H194" s="16">
        <f t="shared" si="13"/>
        <v>1.9189814814814819E-2</v>
      </c>
      <c r="I194" s="13" t="s">
        <v>76</v>
      </c>
    </row>
    <row r="195" spans="1:9" ht="15.75" x14ac:dyDescent="0.25">
      <c r="A195" s="12">
        <v>5</v>
      </c>
      <c r="B195" s="23" t="s">
        <v>90</v>
      </c>
      <c r="C195" s="12">
        <v>1986</v>
      </c>
      <c r="D195" s="27" t="s">
        <v>49</v>
      </c>
      <c r="E195" s="14">
        <v>3.1076388888889001E-2</v>
      </c>
      <c r="F195" s="15">
        <v>180</v>
      </c>
      <c r="G195" s="16">
        <v>5.0405092592592592E-2</v>
      </c>
      <c r="H195" s="16">
        <f t="shared" si="13"/>
        <v>1.9328703703703591E-2</v>
      </c>
      <c r="I195" s="13" t="e">
        <f>VLOOKUP($F195,[2]стартЮноши!$A$4:$G$309,7,FALSE)</f>
        <v>#N/A</v>
      </c>
    </row>
    <row r="196" spans="1:9" ht="15.75" x14ac:dyDescent="0.25">
      <c r="A196" s="12">
        <v>6</v>
      </c>
      <c r="B196" s="23" t="s">
        <v>91</v>
      </c>
      <c r="C196" s="12">
        <v>1994</v>
      </c>
      <c r="D196" s="27" t="s">
        <v>49</v>
      </c>
      <c r="E196" s="14">
        <v>3.2638888888888898E-2</v>
      </c>
      <c r="F196" s="15">
        <v>188</v>
      </c>
      <c r="G196" s="16">
        <v>5.2430555555555557E-2</v>
      </c>
      <c r="H196" s="16">
        <f t="shared" si="13"/>
        <v>1.9791666666666659E-2</v>
      </c>
      <c r="I196" s="13" t="e">
        <f>VLOOKUP($F196,[2]стартЮноши!$A$4:$G$309,7,FALSE)</f>
        <v>#N/A</v>
      </c>
    </row>
    <row r="197" spans="1:9" ht="15.75" x14ac:dyDescent="0.25">
      <c r="A197" s="12">
        <v>7</v>
      </c>
      <c r="B197" s="23" t="s">
        <v>92</v>
      </c>
      <c r="C197" s="12">
        <v>1991</v>
      </c>
      <c r="D197" s="27" t="s">
        <v>93</v>
      </c>
      <c r="E197" s="14">
        <v>3.229166666666667E-2</v>
      </c>
      <c r="F197" s="15">
        <v>186</v>
      </c>
      <c r="G197" s="16">
        <v>5.2523148148148152E-2</v>
      </c>
      <c r="H197" s="16">
        <f t="shared" si="13"/>
        <v>2.0231481481481482E-2</v>
      </c>
      <c r="I197" s="13" t="e">
        <f>VLOOKUP($F197,[2]стартЮноши!$A$4:$G$309,7,FALSE)</f>
        <v>#N/A</v>
      </c>
    </row>
    <row r="198" spans="1:9" x14ac:dyDescent="0.25">
      <c r="A198" s="12">
        <v>8</v>
      </c>
      <c r="B198" s="23" t="s">
        <v>94</v>
      </c>
      <c r="C198" s="12">
        <v>2007</v>
      </c>
      <c r="D198" s="34" t="s">
        <v>39</v>
      </c>
      <c r="E198" s="14">
        <v>3.1597222222222297E-2</v>
      </c>
      <c r="F198" s="15">
        <v>183</v>
      </c>
      <c r="G198" s="16">
        <v>5.1886574074074071E-2</v>
      </c>
      <c r="H198" s="16">
        <f t="shared" si="13"/>
        <v>2.0289351851851774E-2</v>
      </c>
      <c r="I198" s="13" t="e">
        <f>VLOOKUP($F198,[2]стартЮноши!$A$4:$G$309,7,FALSE)</f>
        <v>#N/A</v>
      </c>
    </row>
    <row r="199" spans="1:9" ht="15.75" x14ac:dyDescent="0.25">
      <c r="A199" s="12">
        <v>9</v>
      </c>
      <c r="B199" s="23" t="s">
        <v>95</v>
      </c>
      <c r="C199" s="12">
        <v>1986</v>
      </c>
      <c r="D199" s="27" t="s">
        <v>66</v>
      </c>
      <c r="E199" s="14">
        <v>3.2812500000000001E-2</v>
      </c>
      <c r="F199" s="15">
        <v>189</v>
      </c>
      <c r="G199" s="16">
        <v>5.3564814814814815E-2</v>
      </c>
      <c r="H199" s="16">
        <f t="shared" si="13"/>
        <v>2.0752314814814814E-2</v>
      </c>
      <c r="I199" s="13" t="e">
        <f>VLOOKUP($F199,[2]стартЮноши!$A$4:$G$309,7,FALSE)</f>
        <v>#N/A</v>
      </c>
    </row>
    <row r="200" spans="1:9" ht="15.75" x14ac:dyDescent="0.25">
      <c r="A200" s="12">
        <v>10</v>
      </c>
      <c r="B200" s="23" t="s">
        <v>96</v>
      </c>
      <c r="C200" s="12">
        <v>2006</v>
      </c>
      <c r="D200" s="35" t="s">
        <v>63</v>
      </c>
      <c r="E200" s="14">
        <v>3.09027777777778E-2</v>
      </c>
      <c r="F200" s="15">
        <v>179</v>
      </c>
      <c r="G200" s="16">
        <v>5.4282407407407411E-2</v>
      </c>
      <c r="H200" s="16">
        <f t="shared" si="13"/>
        <v>2.3379629629629611E-2</v>
      </c>
      <c r="I200" s="13" t="s">
        <v>76</v>
      </c>
    </row>
    <row r="201" spans="1:9" ht="15.75" x14ac:dyDescent="0.25">
      <c r="A201" s="12">
        <v>11</v>
      </c>
      <c r="B201" s="23" t="s">
        <v>97</v>
      </c>
      <c r="C201" s="12">
        <v>1990</v>
      </c>
      <c r="D201" s="27" t="s">
        <v>98</v>
      </c>
      <c r="E201" s="14">
        <v>3.07291666666667E-2</v>
      </c>
      <c r="F201" s="15">
        <v>178</v>
      </c>
      <c r="G201" s="16">
        <v>5.5370370370370375E-2</v>
      </c>
      <c r="H201" s="16">
        <f t="shared" si="13"/>
        <v>2.4641203703703676E-2</v>
      </c>
      <c r="I201" s="13" t="e">
        <f>VLOOKUP($F201,[2]стартЮноши!$A$4:$G$309,7,FALSE)</f>
        <v>#N/A</v>
      </c>
    </row>
    <row r="202" spans="1:9" ht="15.75" x14ac:dyDescent="0.25">
      <c r="A202" s="12">
        <v>12</v>
      </c>
      <c r="B202" s="23" t="s">
        <v>99</v>
      </c>
      <c r="C202" s="12">
        <v>2007</v>
      </c>
      <c r="D202" s="35" t="s">
        <v>63</v>
      </c>
      <c r="E202" s="14">
        <v>3.1944444444444449E-2</v>
      </c>
      <c r="F202" s="15">
        <v>184</v>
      </c>
      <c r="G202" s="16">
        <v>5.9027777777777783E-2</v>
      </c>
      <c r="H202" s="16">
        <f t="shared" si="13"/>
        <v>2.7083333333333334E-2</v>
      </c>
      <c r="I202" s="13" t="s">
        <v>76</v>
      </c>
    </row>
    <row r="203" spans="1:9" ht="15.75" x14ac:dyDescent="0.25">
      <c r="A203" s="12">
        <v>13</v>
      </c>
      <c r="B203" s="23" t="s">
        <v>100</v>
      </c>
      <c r="C203" s="12">
        <v>2002</v>
      </c>
      <c r="D203" s="27" t="s">
        <v>86</v>
      </c>
      <c r="E203" s="14">
        <v>3.1423611111111201E-2</v>
      </c>
      <c r="F203" s="15">
        <v>182</v>
      </c>
      <c r="G203" s="39" t="s">
        <v>101</v>
      </c>
      <c r="H203" s="39" t="s">
        <v>102</v>
      </c>
      <c r="I203" s="13" t="e">
        <f>VLOOKUP($F203,[2]стартЮноши!$A$4:$G$309,7,FALSE)</f>
        <v>#N/A</v>
      </c>
    </row>
    <row r="204" spans="1:9" ht="15.75" x14ac:dyDescent="0.25">
      <c r="A204" s="12">
        <v>14</v>
      </c>
      <c r="B204" s="23" t="s">
        <v>105</v>
      </c>
      <c r="C204" s="12">
        <v>2003</v>
      </c>
      <c r="D204" s="27" t="s">
        <v>86</v>
      </c>
      <c r="E204" s="14">
        <v>7.3090277777777907E-2</v>
      </c>
      <c r="F204" s="15"/>
      <c r="G204" s="39" t="s">
        <v>101</v>
      </c>
      <c r="H204" s="39" t="s">
        <v>102</v>
      </c>
      <c r="I204" s="13" t="e">
        <f>VLOOKUP($F204,[2]стартЮноши!$A$4:$G$309,7,FALSE)</f>
        <v>#N/A</v>
      </c>
    </row>
    <row r="206" spans="1:9" x14ac:dyDescent="0.25">
      <c r="B206" s="40" t="s">
        <v>103</v>
      </c>
      <c r="C206" s="41"/>
      <c r="D206" s="40"/>
    </row>
    <row r="207" spans="1:9" x14ac:dyDescent="0.25">
      <c r="B207" s="40"/>
      <c r="C207" s="41"/>
      <c r="D207" s="40"/>
    </row>
    <row r="208" spans="1:9" x14ac:dyDescent="0.25">
      <c r="B208" s="40" t="s">
        <v>104</v>
      </c>
      <c r="C208" s="41"/>
      <c r="D208" s="40"/>
    </row>
    <row r="209" spans="2:4" x14ac:dyDescent="0.25">
      <c r="B209" s="40"/>
      <c r="C209" s="41"/>
      <c r="D209" s="40"/>
    </row>
  </sheetData>
  <autoFilter ref="A178:I178">
    <sortState ref="A179:I188">
      <sortCondition ref="H178"/>
    </sortState>
  </autoFilter>
  <mergeCells count="33">
    <mergeCell ref="B176:D176"/>
    <mergeCell ref="B177:D177"/>
    <mergeCell ref="B190:D190"/>
    <mergeCell ref="B124:D124"/>
    <mergeCell ref="B146:D146"/>
    <mergeCell ref="B151:D151"/>
    <mergeCell ref="B152:D152"/>
    <mergeCell ref="B153:D153"/>
    <mergeCell ref="B169:D169"/>
    <mergeCell ref="B122:D122"/>
    <mergeCell ref="B28:D28"/>
    <mergeCell ref="B31:D31"/>
    <mergeCell ref="B35:D35"/>
    <mergeCell ref="B47:D47"/>
    <mergeCell ref="B70:D70"/>
    <mergeCell ref="B77:D77"/>
    <mergeCell ref="B80:D80"/>
    <mergeCell ref="B81:D81"/>
    <mergeCell ref="B95:D95"/>
    <mergeCell ref="B104:D104"/>
    <mergeCell ref="B114:D114"/>
    <mergeCell ref="B26:D26"/>
    <mergeCell ref="A1:A3"/>
    <mergeCell ref="B1:B3"/>
    <mergeCell ref="C1:H1"/>
    <mergeCell ref="I1:I2"/>
    <mergeCell ref="C2:H2"/>
    <mergeCell ref="C3:I3"/>
    <mergeCell ref="D4:I4"/>
    <mergeCell ref="B5:C5"/>
    <mergeCell ref="B6:C6"/>
    <mergeCell ref="B8:D8"/>
    <mergeCell ref="B15:D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2026-01-19T04:38:08Z</dcterms:modified>
</cp:coreProperties>
</file>