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J86" i="1" l="1"/>
  <c r="E86" i="1"/>
  <c r="H86" i="1" s="1"/>
  <c r="D86" i="1"/>
  <c r="C86" i="1"/>
  <c r="B86" i="1"/>
  <c r="J85" i="1"/>
  <c r="E85" i="1"/>
  <c r="H85" i="1" s="1"/>
  <c r="D85" i="1"/>
  <c r="C85" i="1"/>
  <c r="B85" i="1"/>
  <c r="J84" i="1"/>
  <c r="E84" i="1"/>
  <c r="H84" i="1" s="1"/>
  <c r="D84" i="1"/>
  <c r="C84" i="1"/>
  <c r="B84" i="1"/>
  <c r="J83" i="1"/>
  <c r="E83" i="1"/>
  <c r="H83" i="1" s="1"/>
  <c r="D83" i="1"/>
  <c r="C83" i="1"/>
  <c r="B83" i="1"/>
  <c r="J82" i="1"/>
  <c r="E82" i="1"/>
  <c r="H82" i="1" s="1"/>
  <c r="D82" i="1"/>
  <c r="C82" i="1"/>
  <c r="B82" i="1"/>
  <c r="J81" i="1"/>
  <c r="E81" i="1"/>
  <c r="H81" i="1" s="1"/>
  <c r="D81" i="1"/>
  <c r="C81" i="1"/>
  <c r="B81" i="1"/>
  <c r="J80" i="1"/>
  <c r="E80" i="1"/>
  <c r="H80" i="1" s="1"/>
  <c r="D80" i="1"/>
  <c r="C80" i="1"/>
  <c r="B80" i="1"/>
  <c r="J79" i="1"/>
  <c r="E79" i="1"/>
  <c r="H79" i="1" s="1"/>
  <c r="D79" i="1"/>
  <c r="C79" i="1"/>
  <c r="B79" i="1"/>
  <c r="J78" i="1"/>
  <c r="E78" i="1"/>
  <c r="H78" i="1" s="1"/>
  <c r="D78" i="1"/>
  <c r="C78" i="1"/>
  <c r="B78" i="1"/>
  <c r="J77" i="1"/>
  <c r="E77" i="1"/>
  <c r="H77" i="1" s="1"/>
  <c r="D77" i="1"/>
  <c r="C77" i="1"/>
  <c r="B77" i="1"/>
  <c r="J76" i="1"/>
  <c r="E76" i="1"/>
  <c r="H76" i="1" s="1"/>
  <c r="D76" i="1"/>
  <c r="C76" i="1"/>
  <c r="B76" i="1"/>
  <c r="J75" i="1"/>
  <c r="E75" i="1"/>
  <c r="H75" i="1" s="1"/>
  <c r="D75" i="1"/>
  <c r="C75" i="1"/>
  <c r="B75" i="1"/>
  <c r="J74" i="1"/>
  <c r="E74" i="1"/>
  <c r="H74" i="1" s="1"/>
  <c r="D74" i="1"/>
  <c r="C74" i="1"/>
  <c r="B74" i="1"/>
  <c r="J73" i="1"/>
  <c r="E73" i="1"/>
  <c r="H73" i="1" s="1"/>
  <c r="D73" i="1"/>
  <c r="C73" i="1"/>
  <c r="B73" i="1"/>
  <c r="J71" i="1"/>
  <c r="E71" i="1"/>
  <c r="H71" i="1" s="1"/>
  <c r="D71" i="1"/>
  <c r="C71" i="1"/>
  <c r="B71" i="1"/>
  <c r="J70" i="1"/>
  <c r="E70" i="1"/>
  <c r="H70" i="1" s="1"/>
  <c r="D70" i="1"/>
  <c r="C70" i="1"/>
  <c r="B70" i="1"/>
  <c r="J69" i="1"/>
  <c r="E69" i="1"/>
  <c r="H69" i="1" s="1"/>
  <c r="D69" i="1"/>
  <c r="C69" i="1"/>
  <c r="B69" i="1"/>
  <c r="J68" i="1"/>
  <c r="E68" i="1"/>
  <c r="H68" i="1" s="1"/>
  <c r="D68" i="1"/>
  <c r="C68" i="1"/>
  <c r="B68" i="1"/>
  <c r="J67" i="1"/>
  <c r="E67" i="1"/>
  <c r="H67" i="1" s="1"/>
  <c r="D67" i="1"/>
  <c r="C67" i="1"/>
  <c r="B67" i="1"/>
  <c r="J66" i="1"/>
  <c r="E66" i="1"/>
  <c r="H66" i="1" s="1"/>
  <c r="D66" i="1"/>
  <c r="C66" i="1"/>
  <c r="B66" i="1"/>
  <c r="J65" i="1"/>
  <c r="E65" i="1"/>
  <c r="H65" i="1" s="1"/>
  <c r="D65" i="1"/>
  <c r="C65" i="1"/>
  <c r="B65" i="1"/>
  <c r="J64" i="1"/>
  <c r="E64" i="1"/>
  <c r="H64" i="1" s="1"/>
  <c r="D64" i="1"/>
  <c r="C64" i="1"/>
  <c r="B64" i="1"/>
  <c r="J63" i="1"/>
  <c r="E63" i="1"/>
  <c r="H63" i="1" s="1"/>
  <c r="D63" i="1"/>
  <c r="C63" i="1"/>
  <c r="B63" i="1"/>
  <c r="J62" i="1"/>
  <c r="E62" i="1"/>
  <c r="H62" i="1" s="1"/>
  <c r="D62" i="1"/>
  <c r="C62" i="1"/>
  <c r="B62" i="1"/>
  <c r="J61" i="1"/>
  <c r="E61" i="1"/>
  <c r="H61" i="1" s="1"/>
  <c r="D61" i="1"/>
  <c r="C61" i="1"/>
  <c r="B61" i="1"/>
  <c r="J60" i="1"/>
  <c r="E60" i="1"/>
  <c r="H60" i="1" s="1"/>
  <c r="D60" i="1"/>
  <c r="C60" i="1"/>
  <c r="B60" i="1"/>
  <c r="B161" i="1" l="1"/>
  <c r="C161" i="1"/>
  <c r="D161" i="1"/>
  <c r="E161" i="1"/>
  <c r="H161" i="1" s="1"/>
  <c r="B162" i="1"/>
  <c r="C162" i="1"/>
  <c r="D162" i="1"/>
  <c r="E162" i="1"/>
  <c r="H162" i="1" s="1"/>
  <c r="B163" i="1"/>
  <c r="C163" i="1"/>
  <c r="D163" i="1"/>
  <c r="E163" i="1"/>
  <c r="H163" i="1" s="1"/>
  <c r="B164" i="1"/>
  <c r="C164" i="1"/>
  <c r="D164" i="1"/>
  <c r="E164" i="1"/>
  <c r="H164" i="1" s="1"/>
  <c r="B165" i="1"/>
  <c r="C165" i="1"/>
  <c r="D165" i="1"/>
  <c r="E165" i="1"/>
  <c r="H165" i="1" s="1"/>
  <c r="B166" i="1"/>
  <c r="C166" i="1"/>
  <c r="D166" i="1"/>
  <c r="E166" i="1"/>
  <c r="H166" i="1" s="1"/>
  <c r="B167" i="1"/>
  <c r="C167" i="1"/>
  <c r="D167" i="1"/>
  <c r="E167" i="1"/>
  <c r="H167" i="1" s="1"/>
  <c r="B168" i="1"/>
  <c r="C168" i="1"/>
  <c r="D168" i="1"/>
  <c r="E168" i="1"/>
  <c r="H168" i="1" s="1"/>
  <c r="B169" i="1"/>
  <c r="C169" i="1"/>
  <c r="D169" i="1"/>
  <c r="E169" i="1"/>
  <c r="H169" i="1" s="1"/>
  <c r="B170" i="1"/>
  <c r="C170" i="1"/>
  <c r="D170" i="1"/>
  <c r="E170" i="1"/>
  <c r="H170" i="1" s="1"/>
  <c r="B171" i="1"/>
  <c r="C171" i="1"/>
  <c r="D171" i="1"/>
  <c r="E171" i="1"/>
  <c r="H171" i="1" s="1"/>
  <c r="B172" i="1"/>
  <c r="C172" i="1"/>
  <c r="D172" i="1"/>
  <c r="E172" i="1"/>
  <c r="H172" i="1" s="1"/>
  <c r="B173" i="1"/>
  <c r="C173" i="1"/>
  <c r="D173" i="1"/>
  <c r="E173" i="1"/>
  <c r="H173" i="1" s="1"/>
  <c r="B174" i="1"/>
  <c r="C174" i="1"/>
  <c r="D174" i="1"/>
  <c r="E174" i="1"/>
  <c r="H174" i="1" s="1"/>
  <c r="B175" i="1"/>
  <c r="C175" i="1"/>
  <c r="D175" i="1"/>
  <c r="E175" i="1"/>
  <c r="H175" i="1" s="1"/>
  <c r="B177" i="1"/>
  <c r="C177" i="1"/>
  <c r="D177" i="1"/>
  <c r="E177" i="1"/>
  <c r="H177" i="1" s="1"/>
  <c r="B178" i="1"/>
  <c r="C178" i="1"/>
  <c r="D178" i="1"/>
  <c r="E178" i="1"/>
  <c r="H178" i="1" s="1"/>
  <c r="B179" i="1"/>
  <c r="C179" i="1"/>
  <c r="D179" i="1"/>
  <c r="E179" i="1"/>
  <c r="H179" i="1" s="1"/>
  <c r="B180" i="1"/>
  <c r="C180" i="1"/>
  <c r="D180" i="1"/>
  <c r="E180" i="1"/>
  <c r="H180" i="1" s="1"/>
  <c r="B181" i="1"/>
  <c r="C181" i="1"/>
  <c r="D181" i="1"/>
  <c r="E181" i="1"/>
  <c r="H181" i="1" s="1"/>
  <c r="B182" i="1"/>
  <c r="C182" i="1"/>
  <c r="D182" i="1"/>
  <c r="E182" i="1"/>
  <c r="H182" i="1" s="1"/>
  <c r="B183" i="1"/>
  <c r="C183" i="1"/>
  <c r="D183" i="1"/>
  <c r="E183" i="1"/>
  <c r="H183" i="1" s="1"/>
  <c r="B185" i="1"/>
  <c r="C185" i="1"/>
  <c r="D185" i="1"/>
  <c r="E185" i="1"/>
  <c r="H185" i="1" s="1"/>
  <c r="B186" i="1"/>
  <c r="C186" i="1"/>
  <c r="D186" i="1"/>
  <c r="E186" i="1"/>
  <c r="H186" i="1" s="1"/>
  <c r="B187" i="1"/>
  <c r="C187" i="1"/>
  <c r="D187" i="1"/>
  <c r="E187" i="1"/>
  <c r="H187" i="1" s="1"/>
  <c r="B188" i="1"/>
  <c r="C188" i="1"/>
  <c r="D188" i="1"/>
  <c r="E188" i="1"/>
  <c r="H188" i="1" s="1"/>
  <c r="B189" i="1"/>
  <c r="C189" i="1"/>
  <c r="D189" i="1"/>
  <c r="E189" i="1"/>
  <c r="H189" i="1" s="1"/>
  <c r="B193" i="1"/>
  <c r="C193" i="1"/>
  <c r="D193" i="1"/>
  <c r="E193" i="1"/>
  <c r="H193" i="1" s="1"/>
  <c r="B194" i="1"/>
  <c r="C194" i="1"/>
  <c r="D194" i="1"/>
  <c r="E194" i="1"/>
  <c r="H194" i="1" s="1"/>
  <c r="B195" i="1"/>
  <c r="C195" i="1"/>
  <c r="D195" i="1"/>
  <c r="E195" i="1"/>
  <c r="H195" i="1" s="1"/>
  <c r="B196" i="1"/>
  <c r="C196" i="1"/>
  <c r="D196" i="1"/>
  <c r="E196" i="1"/>
  <c r="H196" i="1" s="1"/>
  <c r="B197" i="1"/>
  <c r="C197" i="1"/>
  <c r="D197" i="1"/>
  <c r="E197" i="1"/>
  <c r="H197" i="1" s="1"/>
  <c r="B198" i="1"/>
  <c r="C198" i="1"/>
  <c r="D198" i="1"/>
  <c r="E198" i="1"/>
  <c r="H198" i="1" s="1"/>
  <c r="B200" i="1"/>
  <c r="C200" i="1"/>
  <c r="D200" i="1"/>
  <c r="E200" i="1"/>
  <c r="H200" i="1" s="1"/>
  <c r="B201" i="1"/>
  <c r="C201" i="1"/>
  <c r="D201" i="1"/>
  <c r="E201" i="1"/>
  <c r="H201" i="1" s="1"/>
  <c r="B202" i="1"/>
  <c r="C202" i="1"/>
  <c r="D202" i="1"/>
  <c r="E202" i="1"/>
  <c r="H202" i="1" s="1"/>
  <c r="B203" i="1"/>
  <c r="C203" i="1"/>
  <c r="D203" i="1"/>
  <c r="E203" i="1"/>
  <c r="H203" i="1" s="1"/>
  <c r="B204" i="1"/>
  <c r="C204" i="1"/>
  <c r="D204" i="1"/>
  <c r="E204" i="1"/>
  <c r="H204" i="1" s="1"/>
  <c r="B205" i="1"/>
  <c r="C205" i="1"/>
  <c r="D205" i="1"/>
  <c r="E205" i="1"/>
  <c r="H205" i="1" s="1"/>
  <c r="B206" i="1"/>
  <c r="C206" i="1"/>
  <c r="D206" i="1"/>
  <c r="E206" i="1"/>
  <c r="H206" i="1" s="1"/>
  <c r="J206" i="1" l="1"/>
  <c r="J204" i="1"/>
  <c r="J202" i="1"/>
  <c r="J200" i="1"/>
  <c r="J198" i="1"/>
  <c r="J197" i="1"/>
  <c r="J196" i="1"/>
  <c r="J195" i="1"/>
  <c r="J194" i="1"/>
  <c r="J193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57" i="1"/>
  <c r="E157" i="1"/>
  <c r="H157" i="1" s="1"/>
  <c r="D157" i="1"/>
  <c r="C157" i="1"/>
  <c r="B157" i="1"/>
  <c r="J156" i="1"/>
  <c r="E156" i="1"/>
  <c r="H156" i="1" s="1"/>
  <c r="D156" i="1"/>
  <c r="C156" i="1"/>
  <c r="B156" i="1"/>
  <c r="J155" i="1"/>
  <c r="E155" i="1"/>
  <c r="H155" i="1" s="1"/>
  <c r="D155" i="1"/>
  <c r="C155" i="1"/>
  <c r="B155" i="1"/>
  <c r="J154" i="1"/>
  <c r="E154" i="1"/>
  <c r="H154" i="1" s="1"/>
  <c r="D154" i="1"/>
  <c r="C154" i="1"/>
  <c r="B154" i="1"/>
  <c r="J153" i="1"/>
  <c r="E153" i="1"/>
  <c r="H153" i="1" s="1"/>
  <c r="D153" i="1"/>
  <c r="C153" i="1"/>
  <c r="B153" i="1"/>
  <c r="J152" i="1"/>
  <c r="E152" i="1"/>
  <c r="H152" i="1" s="1"/>
  <c r="D152" i="1"/>
  <c r="C152" i="1"/>
  <c r="B152" i="1"/>
  <c r="J150" i="1"/>
  <c r="E150" i="1"/>
  <c r="H150" i="1" s="1"/>
  <c r="D150" i="1"/>
  <c r="C150" i="1"/>
  <c r="B150" i="1"/>
  <c r="J149" i="1"/>
  <c r="E149" i="1"/>
  <c r="H149" i="1" s="1"/>
  <c r="D149" i="1"/>
  <c r="C149" i="1"/>
  <c r="B149" i="1"/>
  <c r="J148" i="1"/>
  <c r="E148" i="1"/>
  <c r="H148" i="1" s="1"/>
  <c r="D148" i="1"/>
  <c r="C148" i="1"/>
  <c r="B148" i="1"/>
  <c r="J147" i="1"/>
  <c r="E147" i="1"/>
  <c r="H147" i="1" s="1"/>
  <c r="D147" i="1"/>
  <c r="C147" i="1"/>
  <c r="B147" i="1"/>
  <c r="J146" i="1"/>
  <c r="E146" i="1"/>
  <c r="H146" i="1" s="1"/>
  <c r="D146" i="1"/>
  <c r="C146" i="1"/>
  <c r="B146" i="1"/>
  <c r="J145" i="1"/>
  <c r="E145" i="1"/>
  <c r="H145" i="1" s="1"/>
  <c r="D145" i="1"/>
  <c r="C145" i="1"/>
  <c r="B145" i="1"/>
  <c r="J144" i="1"/>
  <c r="E144" i="1"/>
  <c r="H144" i="1" s="1"/>
  <c r="D144" i="1"/>
  <c r="C144" i="1"/>
  <c r="B144" i="1"/>
  <c r="J143" i="1"/>
  <c r="E143" i="1"/>
  <c r="H143" i="1" s="1"/>
  <c r="D143" i="1"/>
  <c r="C143" i="1"/>
  <c r="B143" i="1"/>
  <c r="J142" i="1"/>
  <c r="E142" i="1"/>
  <c r="H142" i="1" s="1"/>
  <c r="D142" i="1"/>
  <c r="C142" i="1"/>
  <c r="B142" i="1"/>
  <c r="J141" i="1"/>
  <c r="E141" i="1"/>
  <c r="H141" i="1" s="1"/>
  <c r="D141" i="1"/>
  <c r="C141" i="1"/>
  <c r="B141" i="1"/>
  <c r="J139" i="1"/>
  <c r="E139" i="1"/>
  <c r="H139" i="1" s="1"/>
  <c r="D139" i="1"/>
  <c r="C139" i="1"/>
  <c r="B139" i="1"/>
  <c r="J138" i="1"/>
  <c r="E138" i="1"/>
  <c r="H138" i="1" s="1"/>
  <c r="D138" i="1"/>
  <c r="C138" i="1"/>
  <c r="B138" i="1"/>
  <c r="J137" i="1"/>
  <c r="E137" i="1"/>
  <c r="H137" i="1" s="1"/>
  <c r="D137" i="1"/>
  <c r="C137" i="1"/>
  <c r="B137" i="1"/>
  <c r="J136" i="1"/>
  <c r="E136" i="1"/>
  <c r="H136" i="1" s="1"/>
  <c r="D136" i="1"/>
  <c r="C136" i="1"/>
  <c r="B136" i="1"/>
  <c r="J135" i="1"/>
  <c r="E135" i="1"/>
  <c r="H135" i="1" s="1"/>
  <c r="D135" i="1"/>
  <c r="C135" i="1"/>
  <c r="B135" i="1"/>
  <c r="J134" i="1"/>
  <c r="E134" i="1"/>
  <c r="H134" i="1" s="1"/>
  <c r="D134" i="1"/>
  <c r="C134" i="1"/>
  <c r="B134" i="1"/>
  <c r="J133" i="1"/>
  <c r="E133" i="1"/>
  <c r="H133" i="1" s="1"/>
  <c r="D133" i="1"/>
  <c r="C133" i="1"/>
  <c r="B133" i="1"/>
  <c r="J132" i="1"/>
  <c r="E132" i="1"/>
  <c r="H132" i="1" s="1"/>
  <c r="D132" i="1"/>
  <c r="C132" i="1"/>
  <c r="B132" i="1"/>
  <c r="J130" i="1"/>
  <c r="E130" i="1"/>
  <c r="H130" i="1" s="1"/>
  <c r="D130" i="1"/>
  <c r="C130" i="1"/>
  <c r="B130" i="1"/>
  <c r="J129" i="1"/>
  <c r="E129" i="1"/>
  <c r="H129" i="1" s="1"/>
  <c r="D129" i="1"/>
  <c r="C129" i="1"/>
  <c r="B129" i="1"/>
  <c r="J128" i="1"/>
  <c r="E128" i="1"/>
  <c r="H128" i="1" s="1"/>
  <c r="D128" i="1"/>
  <c r="C128" i="1"/>
  <c r="B128" i="1"/>
  <c r="J127" i="1"/>
  <c r="E127" i="1"/>
  <c r="H127" i="1" s="1"/>
  <c r="D127" i="1"/>
  <c r="C127" i="1"/>
  <c r="B127" i="1"/>
  <c r="J126" i="1"/>
  <c r="E126" i="1"/>
  <c r="H126" i="1" s="1"/>
  <c r="D126" i="1"/>
  <c r="C126" i="1"/>
  <c r="B126" i="1"/>
  <c r="J125" i="1"/>
  <c r="E125" i="1"/>
  <c r="H125" i="1" s="1"/>
  <c r="D125" i="1"/>
  <c r="C125" i="1"/>
  <c r="B125" i="1"/>
  <c r="J124" i="1"/>
  <c r="E124" i="1"/>
  <c r="H124" i="1" s="1"/>
  <c r="D124" i="1"/>
  <c r="C124" i="1"/>
  <c r="B124" i="1"/>
  <c r="J123" i="1"/>
  <c r="E123" i="1"/>
  <c r="H123" i="1" s="1"/>
  <c r="D123" i="1"/>
  <c r="C123" i="1"/>
  <c r="B123" i="1"/>
  <c r="J122" i="1"/>
  <c r="E122" i="1"/>
  <c r="H122" i="1" s="1"/>
  <c r="D122" i="1"/>
  <c r="C122" i="1"/>
  <c r="B122" i="1"/>
  <c r="J121" i="1"/>
  <c r="E121" i="1"/>
  <c r="H121" i="1" s="1"/>
  <c r="D121" i="1"/>
  <c r="C121" i="1"/>
  <c r="B121" i="1"/>
  <c r="J120" i="1"/>
  <c r="E120" i="1"/>
  <c r="H120" i="1" s="1"/>
  <c r="D120" i="1"/>
  <c r="C120" i="1"/>
  <c r="B120" i="1"/>
  <c r="J119" i="1"/>
  <c r="E119" i="1"/>
  <c r="H119" i="1" s="1"/>
  <c r="D119" i="1"/>
  <c r="C119" i="1"/>
  <c r="B119" i="1"/>
  <c r="J115" i="1"/>
  <c r="E115" i="1"/>
  <c r="H115" i="1" s="1"/>
  <c r="D115" i="1"/>
  <c r="C115" i="1"/>
  <c r="B115" i="1"/>
  <c r="J114" i="1"/>
  <c r="E114" i="1"/>
  <c r="H114" i="1" s="1"/>
  <c r="D114" i="1"/>
  <c r="C114" i="1"/>
  <c r="B114" i="1"/>
  <c r="J113" i="1"/>
  <c r="E113" i="1"/>
  <c r="H113" i="1" s="1"/>
  <c r="D113" i="1"/>
  <c r="C113" i="1"/>
  <c r="B113" i="1"/>
  <c r="J112" i="1"/>
  <c r="E112" i="1"/>
  <c r="H112" i="1" s="1"/>
  <c r="D112" i="1"/>
  <c r="C112" i="1"/>
  <c r="B112" i="1"/>
  <c r="J111" i="1"/>
  <c r="E111" i="1"/>
  <c r="H111" i="1" s="1"/>
  <c r="D111" i="1"/>
  <c r="C111" i="1"/>
  <c r="B111" i="1"/>
  <c r="E110" i="1"/>
  <c r="H110" i="1" s="1"/>
  <c r="D110" i="1"/>
  <c r="C110" i="1"/>
  <c r="B110" i="1"/>
  <c r="J108" i="1"/>
  <c r="E108" i="1"/>
  <c r="H108" i="1" s="1"/>
  <c r="D108" i="1"/>
  <c r="C108" i="1"/>
  <c r="B108" i="1"/>
  <c r="J107" i="1"/>
  <c r="E107" i="1"/>
  <c r="H107" i="1" s="1"/>
  <c r="D107" i="1"/>
  <c r="C107" i="1"/>
  <c r="B107" i="1"/>
  <c r="J106" i="1"/>
  <c r="E106" i="1"/>
  <c r="H106" i="1" s="1"/>
  <c r="D106" i="1"/>
  <c r="C106" i="1"/>
  <c r="B106" i="1"/>
  <c r="J105" i="1"/>
  <c r="E105" i="1"/>
  <c r="H105" i="1" s="1"/>
  <c r="D105" i="1"/>
  <c r="C105" i="1"/>
  <c r="B105" i="1"/>
  <c r="J104" i="1"/>
  <c r="E104" i="1"/>
  <c r="H104" i="1" s="1"/>
  <c r="D104" i="1"/>
  <c r="C104" i="1"/>
  <c r="B104" i="1"/>
  <c r="J103" i="1"/>
  <c r="E103" i="1"/>
  <c r="H103" i="1" s="1"/>
  <c r="D103" i="1"/>
  <c r="C103" i="1"/>
  <c r="B103" i="1"/>
  <c r="J102" i="1"/>
  <c r="E102" i="1"/>
  <c r="H102" i="1" s="1"/>
  <c r="D102" i="1"/>
  <c r="C102" i="1"/>
  <c r="B102" i="1"/>
  <c r="J101" i="1"/>
  <c r="E101" i="1"/>
  <c r="H101" i="1" s="1"/>
  <c r="D101" i="1"/>
  <c r="C101" i="1"/>
  <c r="B101" i="1"/>
  <c r="J100" i="1"/>
  <c r="E100" i="1"/>
  <c r="H100" i="1" s="1"/>
  <c r="D100" i="1"/>
  <c r="C100" i="1"/>
  <c r="B100" i="1"/>
  <c r="J99" i="1"/>
  <c r="E99" i="1"/>
  <c r="H99" i="1" s="1"/>
  <c r="D99" i="1"/>
  <c r="C99" i="1"/>
  <c r="B99" i="1"/>
  <c r="J98" i="1"/>
  <c r="E98" i="1"/>
  <c r="H98" i="1" s="1"/>
  <c r="D98" i="1"/>
  <c r="C98" i="1"/>
  <c r="B98" i="1"/>
  <c r="J97" i="1"/>
  <c r="E97" i="1"/>
  <c r="H97" i="1" s="1"/>
  <c r="D97" i="1"/>
  <c r="C97" i="1"/>
  <c r="B97" i="1"/>
  <c r="J96" i="1"/>
  <c r="E96" i="1"/>
  <c r="H96" i="1" s="1"/>
  <c r="D96" i="1"/>
  <c r="C96" i="1"/>
  <c r="B96" i="1"/>
  <c r="J95" i="1"/>
  <c r="E95" i="1"/>
  <c r="H95" i="1" s="1"/>
  <c r="D95" i="1"/>
  <c r="C95" i="1"/>
  <c r="B95" i="1"/>
  <c r="J94" i="1"/>
  <c r="E94" i="1"/>
  <c r="H94" i="1" s="1"/>
  <c r="D94" i="1"/>
  <c r="C94" i="1"/>
  <c r="B94" i="1"/>
  <c r="J93" i="1"/>
  <c r="E93" i="1"/>
  <c r="H93" i="1" s="1"/>
  <c r="D93" i="1"/>
  <c r="C93" i="1"/>
  <c r="B93" i="1"/>
  <c r="J92" i="1"/>
  <c r="E92" i="1"/>
  <c r="H92" i="1" s="1"/>
  <c r="D92" i="1"/>
  <c r="C92" i="1"/>
  <c r="B92" i="1"/>
  <c r="J91" i="1"/>
  <c r="E91" i="1"/>
  <c r="H91" i="1" s="1"/>
  <c r="D91" i="1"/>
  <c r="C91" i="1"/>
  <c r="B91" i="1"/>
  <c r="J90" i="1"/>
  <c r="E90" i="1"/>
  <c r="H90" i="1" s="1"/>
  <c r="D90" i="1"/>
  <c r="C90" i="1"/>
  <c r="B90" i="1"/>
  <c r="J56" i="1"/>
  <c r="E56" i="1"/>
  <c r="H56" i="1" s="1"/>
  <c r="D56" i="1"/>
  <c r="C56" i="1"/>
  <c r="B56" i="1"/>
  <c r="J54" i="1"/>
  <c r="E54" i="1"/>
  <c r="H54" i="1" s="1"/>
  <c r="D54" i="1"/>
  <c r="C54" i="1"/>
  <c r="B54" i="1"/>
  <c r="J53" i="1"/>
  <c r="E53" i="1"/>
  <c r="H53" i="1" s="1"/>
  <c r="D53" i="1"/>
  <c r="C53" i="1"/>
  <c r="B53" i="1"/>
  <c r="J52" i="1"/>
  <c r="E52" i="1"/>
  <c r="H52" i="1" s="1"/>
  <c r="D52" i="1"/>
  <c r="C52" i="1"/>
  <c r="B52" i="1"/>
  <c r="J51" i="1"/>
  <c r="E51" i="1"/>
  <c r="H51" i="1" s="1"/>
  <c r="D51" i="1"/>
  <c r="C51" i="1"/>
  <c r="B51" i="1"/>
  <c r="J50" i="1"/>
  <c r="E50" i="1"/>
  <c r="H50" i="1" s="1"/>
  <c r="D50" i="1"/>
  <c r="C50" i="1"/>
  <c r="B50" i="1"/>
  <c r="J49" i="1"/>
  <c r="E49" i="1"/>
  <c r="H49" i="1" s="1"/>
  <c r="D49" i="1"/>
  <c r="C49" i="1"/>
  <c r="B49" i="1"/>
  <c r="J48" i="1"/>
  <c r="E48" i="1"/>
  <c r="H48" i="1" s="1"/>
  <c r="D48" i="1"/>
  <c r="C48" i="1"/>
  <c r="B48" i="1"/>
  <c r="J47" i="1"/>
  <c r="E47" i="1"/>
  <c r="H47" i="1" s="1"/>
  <c r="D47" i="1"/>
  <c r="C47" i="1"/>
  <c r="B47" i="1"/>
  <c r="J46" i="1"/>
  <c r="E46" i="1"/>
  <c r="H46" i="1" s="1"/>
  <c r="D46" i="1"/>
  <c r="C46" i="1"/>
  <c r="B46" i="1"/>
  <c r="J45" i="1"/>
  <c r="E45" i="1"/>
  <c r="H45" i="1" s="1"/>
  <c r="D45" i="1"/>
  <c r="C45" i="1"/>
  <c r="B45" i="1"/>
  <c r="J44" i="1"/>
  <c r="E44" i="1"/>
  <c r="H44" i="1" s="1"/>
  <c r="D44" i="1"/>
  <c r="C44" i="1"/>
  <c r="B44" i="1"/>
  <c r="J43" i="1"/>
  <c r="E43" i="1"/>
  <c r="H43" i="1" s="1"/>
  <c r="D43" i="1"/>
  <c r="C43" i="1"/>
  <c r="B43" i="1"/>
  <c r="J42" i="1"/>
  <c r="E42" i="1"/>
  <c r="H42" i="1" s="1"/>
  <c r="D42" i="1"/>
  <c r="C42" i="1"/>
  <c r="B42" i="1"/>
  <c r="J41" i="1"/>
  <c r="E41" i="1"/>
  <c r="H41" i="1" s="1"/>
  <c r="D41" i="1"/>
  <c r="C41" i="1"/>
  <c r="B41" i="1"/>
  <c r="J40" i="1"/>
  <c r="E40" i="1"/>
  <c r="H40" i="1" s="1"/>
  <c r="D40" i="1"/>
  <c r="C40" i="1"/>
  <c r="B40" i="1"/>
  <c r="J39" i="1"/>
  <c r="E39" i="1"/>
  <c r="H39" i="1" s="1"/>
  <c r="D39" i="1"/>
  <c r="C39" i="1"/>
  <c r="B39" i="1"/>
  <c r="J38" i="1"/>
  <c r="E38" i="1"/>
  <c r="H38" i="1" s="1"/>
  <c r="D38" i="1"/>
  <c r="C38" i="1"/>
  <c r="B38" i="1"/>
  <c r="J37" i="1"/>
  <c r="E37" i="1"/>
  <c r="H37" i="1" s="1"/>
  <c r="D37" i="1"/>
  <c r="C37" i="1"/>
  <c r="B37" i="1"/>
  <c r="J36" i="1"/>
  <c r="E36" i="1"/>
  <c r="H36" i="1" s="1"/>
  <c r="D36" i="1"/>
  <c r="C36" i="1"/>
  <c r="B36" i="1"/>
  <c r="J35" i="1"/>
  <c r="E35" i="1"/>
  <c r="H35" i="1" s="1"/>
  <c r="D35" i="1"/>
  <c r="C35" i="1"/>
  <c r="B35" i="1"/>
  <c r="J34" i="1"/>
  <c r="E34" i="1"/>
  <c r="H34" i="1" s="1"/>
  <c r="D34" i="1"/>
  <c r="C34" i="1"/>
  <c r="B34" i="1"/>
  <c r="J33" i="1"/>
  <c r="E33" i="1"/>
  <c r="H33" i="1" s="1"/>
  <c r="D33" i="1"/>
  <c r="C33" i="1"/>
  <c r="B33" i="1"/>
  <c r="J32" i="1"/>
  <c r="E32" i="1"/>
  <c r="H32" i="1" s="1"/>
  <c r="D32" i="1"/>
  <c r="C32" i="1"/>
  <c r="B32" i="1"/>
  <c r="J28" i="1"/>
  <c r="E28" i="1"/>
  <c r="H28" i="1" s="1"/>
  <c r="D28" i="1"/>
  <c r="C28" i="1"/>
  <c r="B28" i="1"/>
  <c r="J27" i="1"/>
  <c r="E27" i="1"/>
  <c r="H27" i="1" s="1"/>
  <c r="D27" i="1"/>
  <c r="C27" i="1"/>
  <c r="B27" i="1"/>
  <c r="J26" i="1"/>
  <c r="E26" i="1"/>
  <c r="H26" i="1" s="1"/>
  <c r="D26" i="1"/>
  <c r="C26" i="1"/>
  <c r="B26" i="1"/>
  <c r="J25" i="1"/>
  <c r="E25" i="1"/>
  <c r="H25" i="1" s="1"/>
  <c r="D25" i="1"/>
  <c r="C25" i="1"/>
  <c r="B25" i="1"/>
  <c r="J24" i="1"/>
  <c r="E24" i="1"/>
  <c r="H24" i="1" s="1"/>
  <c r="D24" i="1"/>
  <c r="C24" i="1"/>
  <c r="B24" i="1"/>
  <c r="J23" i="1"/>
  <c r="E23" i="1"/>
  <c r="H23" i="1" s="1"/>
  <c r="D23" i="1"/>
  <c r="C23" i="1"/>
  <c r="B23" i="1"/>
  <c r="J22" i="1"/>
  <c r="E22" i="1"/>
  <c r="H22" i="1" s="1"/>
  <c r="D22" i="1"/>
  <c r="C22" i="1"/>
  <c r="B22" i="1"/>
  <c r="J21" i="1"/>
  <c r="E21" i="1"/>
  <c r="H21" i="1" s="1"/>
  <c r="D21" i="1"/>
  <c r="C21" i="1"/>
  <c r="B21" i="1"/>
  <c r="J20" i="1"/>
  <c r="E20" i="1"/>
  <c r="H20" i="1" s="1"/>
  <c r="D20" i="1"/>
  <c r="C20" i="1"/>
  <c r="B20" i="1"/>
  <c r="J19" i="1"/>
  <c r="E19" i="1"/>
  <c r="H19" i="1" s="1"/>
  <c r="D19" i="1"/>
  <c r="C19" i="1"/>
  <c r="B19" i="1"/>
  <c r="J18" i="1"/>
  <c r="E18" i="1"/>
  <c r="H18" i="1" s="1"/>
  <c r="D18" i="1"/>
  <c r="C18" i="1"/>
  <c r="B18" i="1"/>
  <c r="J14" i="1"/>
  <c r="E14" i="1"/>
  <c r="H14" i="1" s="1"/>
  <c r="D14" i="1"/>
  <c r="C14" i="1"/>
  <c r="B14" i="1"/>
  <c r="J13" i="1"/>
  <c r="E13" i="1"/>
  <c r="H13" i="1" s="1"/>
  <c r="D13" i="1"/>
  <c r="C13" i="1"/>
  <c r="B13" i="1"/>
  <c r="J12" i="1"/>
  <c r="E12" i="1"/>
  <c r="H12" i="1" s="1"/>
  <c r="D12" i="1"/>
  <c r="C12" i="1"/>
  <c r="B12" i="1"/>
  <c r="J11" i="1"/>
  <c r="E11" i="1"/>
  <c r="H11" i="1" s="1"/>
  <c r="D11" i="1"/>
  <c r="C11" i="1"/>
  <c r="B11" i="1"/>
  <c r="J10" i="1"/>
  <c r="E10" i="1"/>
  <c r="H10" i="1" s="1"/>
  <c r="D10" i="1"/>
  <c r="C10" i="1"/>
  <c r="B10" i="1"/>
  <c r="J9" i="1"/>
  <c r="E9" i="1"/>
  <c r="H9" i="1" s="1"/>
  <c r="D9" i="1"/>
  <c r="C9" i="1"/>
  <c r="B9" i="1"/>
  <c r="J8" i="1"/>
  <c r="E8" i="1"/>
  <c r="H8" i="1" s="1"/>
  <c r="D8" i="1"/>
  <c r="C8" i="1"/>
  <c r="B8" i="1"/>
</calcChain>
</file>

<file path=xl/sharedStrings.xml><?xml version="1.0" encoding="utf-8"?>
<sst xmlns="http://schemas.openxmlformats.org/spreadsheetml/2006/main" count="102" uniqueCount="33">
  <si>
    <t>ИТОГОВЫЙ ПРОТОКОЛ</t>
  </si>
  <si>
    <t>ОТКРЫТЫХ СОРЕВНОВАНИЙ МАУ ДО "ДЮСШ"  Г.КУДЫМКАРА ПО ЛЫЖНЫМ ГОНКАМ</t>
  </si>
  <si>
    <t>"КРЕЩЕНСКАЯ ГОНКА С ФОНАРИКАМИ"</t>
  </si>
  <si>
    <t>г.Кудымкар ,ЛТК ДЮСШ  17.01.2025 г.</t>
  </si>
  <si>
    <t>девочки 2015 г.р. и мол. 500 м</t>
  </si>
  <si>
    <t>фамилия имя</t>
  </si>
  <si>
    <t>группа</t>
  </si>
  <si>
    <t>команда</t>
  </si>
  <si>
    <t>ВрСт</t>
  </si>
  <si>
    <t>СтНом.</t>
  </si>
  <si>
    <t>ВрФин</t>
  </si>
  <si>
    <t>Рез.</t>
  </si>
  <si>
    <t>Место</t>
  </si>
  <si>
    <t>тренер-препод</t>
  </si>
  <si>
    <t>Мальчики  2015 г.р.и моложе 500 м.</t>
  </si>
  <si>
    <t>№</t>
  </si>
  <si>
    <t>тренер-препод.</t>
  </si>
  <si>
    <t>Мальчики  2013-2014 г.р. 1 км</t>
  </si>
  <si>
    <t>Ветераны 1954 г.р.и старше 1 км.</t>
  </si>
  <si>
    <t>Мальчики  2011-2012 г.р  3 км</t>
  </si>
  <si>
    <t>Мужчины  1964-1955 г.р. 3 км.</t>
  </si>
  <si>
    <t>Девочки  2011-12 г.р. 3 км</t>
  </si>
  <si>
    <t>Девочки 2009-2010 гр. 3 км.</t>
  </si>
  <si>
    <t>Девушки 2007-2008 г.р. 3 км.</t>
  </si>
  <si>
    <t>Женщины 2006-1985 г.р. 3 км.</t>
  </si>
  <si>
    <t>Юноши  2009-2010 г.р. 6 км</t>
  </si>
  <si>
    <t>Мужчины 1984- 1975 г.р. 6 км</t>
  </si>
  <si>
    <t>Мужчины 1974-1965 г.р. 6 км.</t>
  </si>
  <si>
    <t>Юноши  2008-07 г.р.  9 км</t>
  </si>
  <si>
    <t>Мужчины 2006-1985 г.р. 9 км.</t>
  </si>
  <si>
    <t>Гл.секретарь :                      В.Н. Ваньков</t>
  </si>
  <si>
    <t>Женщины 1984 г.р. и старше. 1 км</t>
  </si>
  <si>
    <t>Девочки 2013-14 г.р. 1 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</si>
</sst>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NumberFormat="1"/>
    <xf numFmtId="0" fontId="4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/>
    <xf numFmtId="0" fontId="2" fillId="0" borderId="2" xfId="0" applyNumberFormat="1" applyFont="1" applyBorder="1"/>
    <xf numFmtId="0" fontId="2" fillId="0" borderId="2" xfId="0" applyFont="1" applyBorder="1" applyAlignment="1">
      <alignment horizontal="center" vertical="center"/>
    </xf>
    <xf numFmtId="0" fontId="5" fillId="0" borderId="2" xfId="0" applyFont="1" applyBorder="1"/>
    <xf numFmtId="164" fontId="5" fillId="0" borderId="2" xfId="0" applyNumberFormat="1" applyFont="1" applyBorder="1"/>
    <xf numFmtId="0" fontId="0" fillId="0" borderId="2" xfId="0" applyFont="1" applyBorder="1"/>
    <xf numFmtId="164" fontId="0" fillId="0" borderId="2" xfId="0" applyNumberFormat="1" applyFont="1" applyBorder="1"/>
    <xf numFmtId="0" fontId="6" fillId="0" borderId="2" xfId="0" applyFont="1" applyBorder="1"/>
    <xf numFmtId="164" fontId="6" fillId="0" borderId="2" xfId="0" applyNumberFormat="1" applyFont="1" applyBorder="1"/>
    <xf numFmtId="0" fontId="0" fillId="0" borderId="2" xfId="0" applyFont="1" applyBorder="1" applyAlignment="1">
      <alignment horizontal="center" vertical="center"/>
    </xf>
    <xf numFmtId="0" fontId="0" fillId="0" borderId="2" xfId="0" applyNumberFormat="1" applyFont="1" applyBorder="1"/>
    <xf numFmtId="0" fontId="7" fillId="0" borderId="0" xfId="0" applyFont="1"/>
    <xf numFmtId="0" fontId="0" fillId="0" borderId="0" xfId="0" applyFont="1"/>
    <xf numFmtId="0" fontId="8" fillId="0" borderId="0" xfId="0" applyFont="1"/>
    <xf numFmtId="164" fontId="0" fillId="0" borderId="2" xfId="0" applyNumberFormat="1" applyBorder="1"/>
    <xf numFmtId="164" fontId="6" fillId="0" borderId="0" xfId="0" applyNumberFormat="1" applyFont="1"/>
    <xf numFmtId="164" fontId="5" fillId="0" borderId="0" xfId="0" applyNumberFormat="1" applyFont="1"/>
    <xf numFmtId="0" fontId="0" fillId="0" borderId="2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0" borderId="2" xfId="0" applyFont="1" applyBorder="1"/>
    <xf numFmtId="164" fontId="9" fillId="0" borderId="2" xfId="0" applyNumberFormat="1" applyFont="1" applyBorder="1"/>
    <xf numFmtId="0" fontId="10" fillId="0" borderId="2" xfId="0" applyFont="1" applyBorder="1"/>
    <xf numFmtId="164" fontId="10" fillId="0" borderId="2" xfId="0" applyNumberFormat="1" applyFont="1" applyBorder="1"/>
    <xf numFmtId="0" fontId="1" fillId="0" borderId="2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75;&#1088;&#1072;&#1084;&#1084;&#1072;%20&#1083;&#1099;&#1078;&#1085;&#1099;&#1077;%20&#1075;&#1086;&#108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 стартДевушки"/>
      <sheetName val="стартЮноши"/>
      <sheetName val="Дев 500"/>
      <sheetName val="дев 1 км"/>
      <sheetName val="Дев 3 км"/>
      <sheetName val="дев.10 км"/>
      <sheetName val="Мал.500"/>
      <sheetName val="Юн.1 км."/>
      <sheetName val="Юн.3 км"/>
      <sheetName val="муж 6 км"/>
      <sheetName val="муж.9 км"/>
      <sheetName val="Номера по ком."/>
      <sheetName val="Стартовый"/>
      <sheetName val="ИТОГОВЫЙ ПРОТОКОЛ"/>
      <sheetName val="ком2006 и м"/>
      <sheetName val="Лист1"/>
    </sheetNames>
    <sheetDataSet>
      <sheetData sheetId="0"/>
      <sheetData sheetId="1">
        <row r="4">
          <cell r="A4">
            <v>15</v>
          </cell>
          <cell r="B4" t="str">
            <v>Щукина Василиса</v>
          </cell>
          <cell r="C4">
            <v>2016</v>
          </cell>
          <cell r="D4" t="str">
            <v xml:space="preserve">ДЮСШ-КУВА </v>
          </cell>
          <cell r="E4" t="str">
            <v>500м</v>
          </cell>
          <cell r="F4">
            <v>2.6041666666666665E-3</v>
          </cell>
          <cell r="G4" t="str">
            <v>Отинов А.Д.</v>
          </cell>
        </row>
        <row r="5">
          <cell r="A5">
            <v>16</v>
          </cell>
          <cell r="B5" t="str">
            <v>Четина Ксения</v>
          </cell>
          <cell r="C5">
            <v>2016</v>
          </cell>
          <cell r="D5" t="str">
            <v>ДЮСШ-Кудымкар</v>
          </cell>
          <cell r="E5" t="str">
            <v>500 м</v>
          </cell>
          <cell r="F5">
            <v>2.7777777777777779E-3</v>
          </cell>
          <cell r="G5" t="str">
            <v>Попов Т.А.</v>
          </cell>
        </row>
        <row r="6">
          <cell r="A6">
            <v>17</v>
          </cell>
          <cell r="B6" t="str">
            <v>Тебенькова Ника</v>
          </cell>
          <cell r="C6">
            <v>2016</v>
          </cell>
          <cell r="D6" t="str">
            <v xml:space="preserve">ДЮСШ-КУВА </v>
          </cell>
          <cell r="E6" t="str">
            <v>500м</v>
          </cell>
          <cell r="F6">
            <v>2.9513888888888888E-3</v>
          </cell>
          <cell r="G6" t="str">
            <v>Отинов А.Д.</v>
          </cell>
        </row>
        <row r="7">
          <cell r="A7">
            <v>18</v>
          </cell>
          <cell r="B7" t="str">
            <v xml:space="preserve">Радостева Анфиса </v>
          </cell>
          <cell r="C7">
            <v>2016</v>
          </cell>
          <cell r="D7" t="str">
            <v>ДЮСШ-Кудымкар</v>
          </cell>
          <cell r="E7" t="str">
            <v>500 м</v>
          </cell>
          <cell r="F7">
            <v>3.1250000000000002E-3</v>
          </cell>
          <cell r="G7" t="str">
            <v>Казаринов А.Л.</v>
          </cell>
        </row>
        <row r="8">
          <cell r="A8">
            <v>19</v>
          </cell>
          <cell r="B8" t="str">
            <v xml:space="preserve">Никулина Мария </v>
          </cell>
          <cell r="C8">
            <v>2017</v>
          </cell>
          <cell r="D8" t="str">
            <v>ДЮСШ-Кудымкар</v>
          </cell>
          <cell r="E8" t="str">
            <v>500 м</v>
          </cell>
          <cell r="F8">
            <v>3.2986111111111098E-3</v>
          </cell>
          <cell r="G8" t="str">
            <v>Попов Т.А.</v>
          </cell>
        </row>
        <row r="9">
          <cell r="A9">
            <v>20</v>
          </cell>
          <cell r="B9" t="str">
            <v xml:space="preserve">Мальцева Дарья </v>
          </cell>
          <cell r="C9">
            <v>2016</v>
          </cell>
          <cell r="D9" t="str">
            <v>ДЮСШ-Кудымкар</v>
          </cell>
          <cell r="E9" t="str">
            <v>500 м</v>
          </cell>
          <cell r="F9">
            <v>3.4722222222222199E-3</v>
          </cell>
          <cell r="G9" t="str">
            <v>Попов Т.А.</v>
          </cell>
        </row>
        <row r="10">
          <cell r="A10">
            <v>21</v>
          </cell>
          <cell r="F10">
            <v>3.6458333333333299E-3</v>
          </cell>
        </row>
        <row r="11">
          <cell r="A11">
            <v>22</v>
          </cell>
          <cell r="B11" t="str">
            <v xml:space="preserve">Галкина Арина </v>
          </cell>
          <cell r="C11">
            <v>2016</v>
          </cell>
          <cell r="D11" t="str">
            <v>ДЮСШ-Кудымкар</v>
          </cell>
          <cell r="E11" t="str">
            <v>500 м</v>
          </cell>
          <cell r="F11">
            <v>3.81944444444445E-3</v>
          </cell>
          <cell r="G11" t="str">
            <v>Попов Т.А.</v>
          </cell>
        </row>
        <row r="12">
          <cell r="A12">
            <v>62</v>
          </cell>
          <cell r="B12" t="str">
            <v>Шилоносова Эсмиральда</v>
          </cell>
          <cell r="C12">
            <v>2014</v>
          </cell>
          <cell r="D12" t="str">
            <v>Школа-сад №12</v>
          </cell>
          <cell r="E12" t="str">
            <v>1 км</v>
          </cell>
          <cell r="F12">
            <v>1.0763888888888891E-2</v>
          </cell>
          <cell r="G12" t="str">
            <v>Мышкин М.В.</v>
          </cell>
        </row>
        <row r="13">
          <cell r="A13">
            <v>63</v>
          </cell>
          <cell r="B13" t="str">
            <v xml:space="preserve">Рискова Елизавета </v>
          </cell>
          <cell r="C13">
            <v>2013</v>
          </cell>
          <cell r="D13" t="str">
            <v>ДЮСШ-Кудымкар</v>
          </cell>
          <cell r="E13" t="str">
            <v>1 км</v>
          </cell>
          <cell r="F13">
            <v>1.0937500000000001E-2</v>
          </cell>
          <cell r="G13" t="str">
            <v>Попов Т.А.</v>
          </cell>
        </row>
        <row r="14">
          <cell r="A14">
            <v>64</v>
          </cell>
          <cell r="B14" t="str">
            <v xml:space="preserve">Радостева Алиса </v>
          </cell>
          <cell r="C14">
            <v>2013</v>
          </cell>
          <cell r="D14" t="str">
            <v>ДЮСШ-Кудымкар</v>
          </cell>
          <cell r="E14" t="str">
            <v>1 км</v>
          </cell>
          <cell r="F14">
            <v>1.1111111111111112E-2</v>
          </cell>
          <cell r="G14" t="str">
            <v>Попов Т.А.</v>
          </cell>
        </row>
        <row r="15">
          <cell r="A15">
            <v>65</v>
          </cell>
          <cell r="B15" t="str">
            <v>Попова Карина</v>
          </cell>
          <cell r="C15">
            <v>2013</v>
          </cell>
          <cell r="D15" t="str">
            <v>Школа-сад №12</v>
          </cell>
          <cell r="E15" t="str">
            <v>1 км</v>
          </cell>
          <cell r="F15">
            <v>1.1284722222222199E-2</v>
          </cell>
          <cell r="G15" t="str">
            <v>Мышкин М.В.</v>
          </cell>
        </row>
        <row r="16">
          <cell r="A16">
            <v>66</v>
          </cell>
          <cell r="B16" t="str">
            <v xml:space="preserve">Останина Анна </v>
          </cell>
          <cell r="C16">
            <v>2014</v>
          </cell>
          <cell r="D16" t="str">
            <v>ДЮСШ-Кудымкар</v>
          </cell>
          <cell r="E16" t="str">
            <v>1 км</v>
          </cell>
          <cell r="F16">
            <v>1.14583333333333E-2</v>
          </cell>
          <cell r="G16" t="str">
            <v>Попов Т.А.</v>
          </cell>
        </row>
        <row r="17">
          <cell r="A17">
            <v>67</v>
          </cell>
          <cell r="B17" t="str">
            <v xml:space="preserve">Минина София </v>
          </cell>
          <cell r="C17">
            <v>2014</v>
          </cell>
          <cell r="D17" t="str">
            <v>Кочевская СШ</v>
          </cell>
          <cell r="E17" t="str">
            <v>1 км</v>
          </cell>
          <cell r="F17">
            <v>1.16319444444444E-2</v>
          </cell>
          <cell r="G17" t="str">
            <v>Зотев АА</v>
          </cell>
        </row>
        <row r="18">
          <cell r="A18">
            <v>68</v>
          </cell>
          <cell r="F18">
            <v>1.18055555555555E-2</v>
          </cell>
        </row>
        <row r="19">
          <cell r="A19">
            <v>69</v>
          </cell>
          <cell r="B19" t="str">
            <v>Коняева Каролина</v>
          </cell>
          <cell r="C19">
            <v>2014</v>
          </cell>
          <cell r="D19" t="str">
            <v>ДЮСШ Карагай</v>
          </cell>
          <cell r="E19" t="str">
            <v>1км</v>
          </cell>
          <cell r="F19">
            <v>1.19791666666667E-2</v>
          </cell>
          <cell r="G19" t="str">
            <v>Пономарева Т.В.</v>
          </cell>
        </row>
        <row r="20">
          <cell r="A20">
            <v>70</v>
          </cell>
          <cell r="B20" t="str">
            <v>Трошева Анна</v>
          </cell>
          <cell r="C20">
            <v>2014</v>
          </cell>
          <cell r="D20" t="str">
            <v>ДЮСШ-Кудымкар</v>
          </cell>
          <cell r="E20" t="str">
            <v>1 км</v>
          </cell>
          <cell r="F20">
            <v>1.21527777777777E-2</v>
          </cell>
          <cell r="G20" t="str">
            <v>Попов Т.А.</v>
          </cell>
        </row>
        <row r="21">
          <cell r="A21">
            <v>71</v>
          </cell>
          <cell r="F21">
            <v>1.23263888888888E-2</v>
          </cell>
        </row>
        <row r="22">
          <cell r="A22">
            <v>72</v>
          </cell>
          <cell r="F22">
            <v>1.24999999999999E-2</v>
          </cell>
        </row>
        <row r="23">
          <cell r="A23">
            <v>73</v>
          </cell>
          <cell r="B23" t="str">
            <v>Болкисова Анастасия</v>
          </cell>
          <cell r="C23">
            <v>2014</v>
          </cell>
          <cell r="D23" t="str">
            <v>ДЮСШ Карагай</v>
          </cell>
          <cell r="E23" t="str">
            <v>1км</v>
          </cell>
          <cell r="F23">
            <v>1.2673611111111101E-2</v>
          </cell>
          <cell r="G23" t="str">
            <v>Пономарева Т.В.</v>
          </cell>
        </row>
        <row r="24">
          <cell r="A24">
            <v>74</v>
          </cell>
          <cell r="B24" t="str">
            <v>Афонова Элина</v>
          </cell>
          <cell r="C24">
            <v>2014</v>
          </cell>
          <cell r="D24" t="str">
            <v>ДЮСШ Кудымкар</v>
          </cell>
          <cell r="E24" t="str">
            <v>1 км</v>
          </cell>
          <cell r="F24">
            <v>1.2847222222222201E-2</v>
          </cell>
          <cell r="G24" t="str">
            <v>Попов С.А.</v>
          </cell>
        </row>
        <row r="25">
          <cell r="A25">
            <v>75</v>
          </cell>
          <cell r="B25" t="str">
            <v>Мутовкина Карина</v>
          </cell>
          <cell r="C25">
            <v>2014</v>
          </cell>
          <cell r="D25" t="str">
            <v>ДЮСШ-Егорова</v>
          </cell>
          <cell r="E25" t="str">
            <v>1 км</v>
          </cell>
          <cell r="F25">
            <v>1.3020833333333299E-2</v>
          </cell>
          <cell r="G25" t="str">
            <v>Полуянов В.К.</v>
          </cell>
        </row>
        <row r="26">
          <cell r="A26">
            <v>76</v>
          </cell>
          <cell r="B26" t="str">
            <v>Лесникова Надежда</v>
          </cell>
          <cell r="C26">
            <v>2014</v>
          </cell>
          <cell r="D26" t="str">
            <v>ДЮСШ-Егорова</v>
          </cell>
          <cell r="E26" t="str">
            <v>1 км</v>
          </cell>
          <cell r="F26">
            <v>1.3194444444444399E-2</v>
          </cell>
          <cell r="G26" t="str">
            <v>Полуянов В.К.</v>
          </cell>
        </row>
        <row r="27">
          <cell r="A27">
            <v>78</v>
          </cell>
          <cell r="B27" t="str">
            <v xml:space="preserve">Абдуллаева Анна </v>
          </cell>
          <cell r="C27">
            <v>1983</v>
          </cell>
          <cell r="D27" t="str">
            <v>Школа-сад №12</v>
          </cell>
          <cell r="E27" t="str">
            <v>1 км</v>
          </cell>
          <cell r="F27">
            <v>1.3541666666666667E-2</v>
          </cell>
          <cell r="G27">
            <v>0</v>
          </cell>
        </row>
        <row r="28">
          <cell r="A28">
            <v>79</v>
          </cell>
          <cell r="B28" t="str">
            <v xml:space="preserve">Бушуева Галина </v>
          </cell>
          <cell r="C28">
            <v>1970</v>
          </cell>
          <cell r="D28" t="str">
            <v>Школа-сад №12</v>
          </cell>
          <cell r="E28" t="str">
            <v>1 км</v>
          </cell>
          <cell r="F28">
            <v>1.3715277777777778E-2</v>
          </cell>
          <cell r="G28">
            <v>0</v>
          </cell>
        </row>
        <row r="29">
          <cell r="A29">
            <v>80</v>
          </cell>
          <cell r="B29" t="str">
            <v xml:space="preserve">Караваева Елена </v>
          </cell>
          <cell r="C29">
            <v>1983</v>
          </cell>
          <cell r="D29" t="str">
            <v>Школа-сад №12</v>
          </cell>
          <cell r="E29" t="str">
            <v>1 км</v>
          </cell>
          <cell r="F29">
            <v>1.3888888888888888E-2</v>
          </cell>
          <cell r="G29">
            <v>0</v>
          </cell>
        </row>
        <row r="30">
          <cell r="A30">
            <v>81</v>
          </cell>
          <cell r="B30" t="str">
            <v xml:space="preserve">Мехоношина Вера </v>
          </cell>
          <cell r="C30">
            <v>1965</v>
          </cell>
          <cell r="D30" t="str">
            <v>Школа-сад №12</v>
          </cell>
          <cell r="E30" t="str">
            <v>1 км</v>
          </cell>
          <cell r="F30">
            <v>1.40625E-2</v>
          </cell>
          <cell r="G30">
            <v>0</v>
          </cell>
        </row>
        <row r="31">
          <cell r="A31">
            <v>82</v>
          </cell>
          <cell r="B31" t="str">
            <v xml:space="preserve">Мехоношина Марина </v>
          </cell>
          <cell r="C31">
            <v>1982</v>
          </cell>
          <cell r="D31" t="str">
            <v>Школа-сад №12</v>
          </cell>
          <cell r="E31" t="str">
            <v>1 км</v>
          </cell>
          <cell r="F31">
            <v>1.42361111111111E-2</v>
          </cell>
          <cell r="G31">
            <v>0</v>
          </cell>
        </row>
        <row r="32">
          <cell r="A32">
            <v>83</v>
          </cell>
          <cell r="B32" t="str">
            <v>Пономарева Татьяна</v>
          </cell>
          <cell r="C32">
            <v>1977</v>
          </cell>
          <cell r="D32" t="str">
            <v>ДЮСШ Карагай</v>
          </cell>
          <cell r="E32" t="str">
            <v>1 км</v>
          </cell>
          <cell r="F32">
            <v>1.4409722222222201E-2</v>
          </cell>
          <cell r="G32">
            <v>0</v>
          </cell>
        </row>
        <row r="33">
          <cell r="A33">
            <v>84</v>
          </cell>
          <cell r="B33" t="str">
            <v>Радостева Елена</v>
          </cell>
          <cell r="C33">
            <v>1976</v>
          </cell>
          <cell r="D33" t="str">
            <v>Школа-сад №12</v>
          </cell>
          <cell r="E33" t="str">
            <v>1 км</v>
          </cell>
          <cell r="F33">
            <v>1.4583333333333301E-2</v>
          </cell>
          <cell r="G33">
            <v>0</v>
          </cell>
        </row>
        <row r="34">
          <cell r="A34">
            <v>85</v>
          </cell>
          <cell r="B34" t="str">
            <v>Ратегова Зинаида</v>
          </cell>
          <cell r="C34">
            <v>1966</v>
          </cell>
          <cell r="D34" t="str">
            <v>с. Кочево</v>
          </cell>
          <cell r="E34" t="str">
            <v>1 км</v>
          </cell>
          <cell r="F34">
            <v>1.4756944444444401E-2</v>
          </cell>
          <cell r="G34">
            <v>0</v>
          </cell>
        </row>
        <row r="35">
          <cell r="A35">
            <v>86</v>
          </cell>
          <cell r="B35" t="str">
            <v xml:space="preserve">Сизова Любовь </v>
          </cell>
          <cell r="C35">
            <v>1971</v>
          </cell>
          <cell r="D35" t="str">
            <v>С. Кочево</v>
          </cell>
          <cell r="E35" t="str">
            <v>1 км</v>
          </cell>
          <cell r="F35">
            <v>1.4930555555555501E-2</v>
          </cell>
          <cell r="G35">
            <v>0</v>
          </cell>
        </row>
        <row r="36">
          <cell r="A36">
            <v>87</v>
          </cell>
          <cell r="B36" t="str">
            <v xml:space="preserve">Старцева Анна </v>
          </cell>
          <cell r="C36">
            <v>1984</v>
          </cell>
          <cell r="D36" t="str">
            <v>Школа-сад №12</v>
          </cell>
          <cell r="E36" t="str">
            <v>1 км</v>
          </cell>
          <cell r="F36">
            <v>1.51041666666667E-2</v>
          </cell>
          <cell r="G36">
            <v>0</v>
          </cell>
        </row>
        <row r="37">
          <cell r="A37">
            <v>88</v>
          </cell>
          <cell r="B37" t="str">
            <v>Тиунова Валентина</v>
          </cell>
          <cell r="C37">
            <v>1966</v>
          </cell>
          <cell r="D37" t="str">
            <v>Школа-сад №12</v>
          </cell>
          <cell r="E37" t="str">
            <v>1 км</v>
          </cell>
          <cell r="F37">
            <v>1.52777777777778E-2</v>
          </cell>
          <cell r="G37">
            <v>0</v>
          </cell>
        </row>
        <row r="38">
          <cell r="A38">
            <v>89</v>
          </cell>
          <cell r="B38" t="str">
            <v xml:space="preserve">Харина Елена </v>
          </cell>
          <cell r="C38">
            <v>1984</v>
          </cell>
          <cell r="D38" t="str">
            <v>Школа-сад №12</v>
          </cell>
          <cell r="E38" t="str">
            <v>1 км</v>
          </cell>
          <cell r="F38">
            <v>1.54513888888889E-2</v>
          </cell>
          <cell r="G38">
            <v>0</v>
          </cell>
        </row>
        <row r="39">
          <cell r="A39">
            <v>90</v>
          </cell>
          <cell r="B39" t="str">
            <v xml:space="preserve">Шумская Надежда </v>
          </cell>
          <cell r="C39">
            <v>1965</v>
          </cell>
          <cell r="D39" t="str">
            <v>Школа-сад №12</v>
          </cell>
          <cell r="E39" t="str">
            <v>1 км</v>
          </cell>
          <cell r="F39">
            <v>1.5625E-2</v>
          </cell>
          <cell r="G39">
            <v>0</v>
          </cell>
        </row>
        <row r="40">
          <cell r="A40">
            <v>91</v>
          </cell>
          <cell r="B40" t="str">
            <v>Нешатаева Любовь</v>
          </cell>
          <cell r="C40">
            <v>1953</v>
          </cell>
          <cell r="D40" t="str">
            <v>Кудымкар-ветераны</v>
          </cell>
          <cell r="E40" t="str">
            <v>1 км</v>
          </cell>
          <cell r="F40">
            <v>1.57986111111111E-2</v>
          </cell>
          <cell r="G40">
            <v>0</v>
          </cell>
        </row>
        <row r="41">
          <cell r="A41">
            <v>145</v>
          </cell>
          <cell r="B41" t="str">
            <v>Тарасова Мария</v>
          </cell>
          <cell r="C41">
            <v>2008</v>
          </cell>
          <cell r="D41" t="str">
            <v>Школа-сад №12</v>
          </cell>
          <cell r="E41" t="str">
            <v>3 км</v>
          </cell>
          <cell r="F41">
            <v>2.5173611111111108E-2</v>
          </cell>
          <cell r="G41" t="str">
            <v>Мышкин М.В.</v>
          </cell>
        </row>
        <row r="42">
          <cell r="A42">
            <v>146</v>
          </cell>
          <cell r="B42" t="str">
            <v xml:space="preserve">Пикулева Валерия </v>
          </cell>
          <cell r="C42">
            <v>2008</v>
          </cell>
          <cell r="D42" t="str">
            <v>Кочевская СШ</v>
          </cell>
          <cell r="E42" t="str">
            <v>3 км</v>
          </cell>
          <cell r="F42">
            <v>2.5347222222222219E-2</v>
          </cell>
          <cell r="G42" t="str">
            <v>Зотев АА</v>
          </cell>
        </row>
        <row r="43">
          <cell r="A43">
            <v>147</v>
          </cell>
          <cell r="B43" t="str">
            <v>Петерсон Анна</v>
          </cell>
          <cell r="C43">
            <v>2008</v>
          </cell>
          <cell r="D43" t="str">
            <v xml:space="preserve"> СТАРТ-Кудымкар</v>
          </cell>
          <cell r="E43" t="str">
            <v>3 км</v>
          </cell>
          <cell r="F43">
            <v>2.5520833333333336E-2</v>
          </cell>
          <cell r="G43" t="str">
            <v>Мальцев Л.А.</v>
          </cell>
        </row>
        <row r="44">
          <cell r="A44">
            <v>148</v>
          </cell>
          <cell r="B44" t="str">
            <v xml:space="preserve">Климова Татьяна </v>
          </cell>
          <cell r="C44">
            <v>2007</v>
          </cell>
          <cell r="D44" t="str">
            <v>ДЮСШ-Кудымкар</v>
          </cell>
          <cell r="E44" t="str">
            <v>3 км</v>
          </cell>
          <cell r="F44">
            <v>2.5694444444444402E-2</v>
          </cell>
          <cell r="G44" t="str">
            <v>Попов Т.А.</v>
          </cell>
        </row>
        <row r="45">
          <cell r="A45">
            <v>149</v>
          </cell>
          <cell r="B45" t="str">
            <v xml:space="preserve">Захарова Карина </v>
          </cell>
          <cell r="C45">
            <v>2008</v>
          </cell>
          <cell r="D45" t="str">
            <v>ДЮСШ-Кудымкар</v>
          </cell>
          <cell r="E45" t="str">
            <v>3 км</v>
          </cell>
          <cell r="F45">
            <v>2.5868055555555599E-2</v>
          </cell>
          <cell r="G45" t="str">
            <v>Попов Т.А.</v>
          </cell>
        </row>
        <row r="46">
          <cell r="A46">
            <v>150</v>
          </cell>
          <cell r="B46" t="str">
            <v xml:space="preserve">Дектянникова Елизавета </v>
          </cell>
          <cell r="C46">
            <v>2008</v>
          </cell>
          <cell r="D46" t="str">
            <v>Кочевская СШ</v>
          </cell>
          <cell r="E46" t="str">
            <v>3 км</v>
          </cell>
          <cell r="F46">
            <v>2.6041666666666699E-2</v>
          </cell>
          <cell r="G46" t="str">
            <v>Зотев АА</v>
          </cell>
        </row>
        <row r="47">
          <cell r="A47">
            <v>151</v>
          </cell>
          <cell r="B47" t="str">
            <v>Гудовщикова Евгения</v>
          </cell>
          <cell r="C47">
            <v>2008</v>
          </cell>
          <cell r="D47" t="str">
            <v>Белоево ОШИ</v>
          </cell>
          <cell r="E47" t="str">
            <v>3 км</v>
          </cell>
          <cell r="F47">
            <v>2.6215277777777799E-2</v>
          </cell>
          <cell r="G47" t="str">
            <v>Бражкин А.И.</v>
          </cell>
        </row>
        <row r="48">
          <cell r="A48">
            <v>152</v>
          </cell>
          <cell r="B48" t="str">
            <v xml:space="preserve">Гладикова Алиса </v>
          </cell>
          <cell r="C48">
            <v>2007</v>
          </cell>
          <cell r="D48" t="str">
            <v>Кочевская СШ</v>
          </cell>
          <cell r="E48" t="str">
            <v>3 км</v>
          </cell>
          <cell r="F48">
            <v>2.6388888888888899E-2</v>
          </cell>
          <cell r="G48" t="str">
            <v>Зотев АА</v>
          </cell>
        </row>
        <row r="49">
          <cell r="A49">
            <v>153</v>
          </cell>
          <cell r="B49" t="str">
            <v>Бражкина Василиса</v>
          </cell>
          <cell r="C49">
            <v>2007</v>
          </cell>
          <cell r="D49" t="str">
            <v>ДЮСШ-Белоево</v>
          </cell>
          <cell r="E49" t="str">
            <v>3 км</v>
          </cell>
          <cell r="F49">
            <v>2.6562499999999999E-2</v>
          </cell>
          <cell r="G49" t="str">
            <v>Старцев В.А.</v>
          </cell>
        </row>
        <row r="50">
          <cell r="A50">
            <v>154</v>
          </cell>
          <cell r="B50" t="str">
            <v>Тудвасева Кристина</v>
          </cell>
          <cell r="C50">
            <v>2010</v>
          </cell>
          <cell r="D50" t="str">
            <v>ДЮСШ Карагай</v>
          </cell>
          <cell r="E50" t="str">
            <v>3км</v>
          </cell>
          <cell r="F50">
            <v>2.6736111111111099E-2</v>
          </cell>
          <cell r="G50" t="str">
            <v>Пономарева Т.В.</v>
          </cell>
        </row>
        <row r="51">
          <cell r="A51">
            <v>155</v>
          </cell>
          <cell r="B51" t="str">
            <v>Никонова Анастасия</v>
          </cell>
          <cell r="C51">
            <v>2010</v>
          </cell>
          <cell r="D51" t="str">
            <v>С. Кочево</v>
          </cell>
          <cell r="E51" t="str">
            <v>3 км</v>
          </cell>
          <cell r="F51">
            <v>2.6909722222222199E-2</v>
          </cell>
          <cell r="G51">
            <v>0</v>
          </cell>
        </row>
        <row r="52">
          <cell r="A52">
            <v>156</v>
          </cell>
          <cell r="F52">
            <v>2.70833333333333E-2</v>
          </cell>
        </row>
        <row r="53">
          <cell r="A53">
            <v>157</v>
          </cell>
          <cell r="B53" t="str">
            <v>Мехоношина Елизавета</v>
          </cell>
          <cell r="C53">
            <v>2009</v>
          </cell>
          <cell r="D53" t="str">
            <v>ДЮСШ-Пешнигорт</v>
          </cell>
          <cell r="E53" t="str">
            <v>3 км</v>
          </cell>
          <cell r="F53">
            <v>2.72569444444444E-2</v>
          </cell>
          <cell r="G53" t="str">
            <v>Денисов В.Д.</v>
          </cell>
        </row>
        <row r="54">
          <cell r="A54">
            <v>158</v>
          </cell>
          <cell r="B54" t="str">
            <v>Маслова Эвелина</v>
          </cell>
          <cell r="C54">
            <v>2009</v>
          </cell>
          <cell r="D54" t="str">
            <v>ДЮСШ Карагай</v>
          </cell>
          <cell r="E54" t="str">
            <v>3км</v>
          </cell>
          <cell r="F54">
            <v>2.74305555555555E-2</v>
          </cell>
          <cell r="G54" t="str">
            <v>Пономарева Т.В.</v>
          </cell>
        </row>
        <row r="55">
          <cell r="A55">
            <v>159</v>
          </cell>
          <cell r="B55" t="str">
            <v xml:space="preserve">Курганова Софья </v>
          </cell>
          <cell r="C55">
            <v>2009</v>
          </cell>
          <cell r="D55" t="str">
            <v>Школа-сад №12</v>
          </cell>
          <cell r="E55" t="str">
            <v>3 км</v>
          </cell>
          <cell r="F55">
            <v>2.76041666666667E-2</v>
          </cell>
          <cell r="G55" t="str">
            <v>Мышкин М.В.</v>
          </cell>
        </row>
        <row r="56">
          <cell r="A56">
            <v>160</v>
          </cell>
          <cell r="B56" t="str">
            <v>Глухих Мария</v>
          </cell>
          <cell r="C56">
            <v>2010</v>
          </cell>
          <cell r="D56" t="str">
            <v>ДЮСШ-Пешнигорт</v>
          </cell>
          <cell r="E56" t="str">
            <v>3 км</v>
          </cell>
          <cell r="F56">
            <v>2.7777777777777801E-2</v>
          </cell>
          <cell r="G56" t="str">
            <v>Денисов В.Д.</v>
          </cell>
        </row>
        <row r="57">
          <cell r="A57">
            <v>161</v>
          </cell>
          <cell r="B57" t="str">
            <v xml:space="preserve">Вотинова Ульяна </v>
          </cell>
          <cell r="C57">
            <v>2009</v>
          </cell>
          <cell r="D57" t="str">
            <v>ДЮСШ Карагай</v>
          </cell>
          <cell r="E57" t="str">
            <v>3км</v>
          </cell>
          <cell r="F57">
            <v>2.7951388888888901E-2</v>
          </cell>
          <cell r="G57" t="str">
            <v>Голев А.И.</v>
          </cell>
        </row>
        <row r="58">
          <cell r="A58">
            <v>162</v>
          </cell>
          <cell r="B58" t="str">
            <v xml:space="preserve">Белослудцева Диана </v>
          </cell>
          <cell r="C58">
            <v>2009</v>
          </cell>
          <cell r="D58" t="str">
            <v>ДЮСШ Карагай</v>
          </cell>
          <cell r="E58" t="str">
            <v>3км</v>
          </cell>
          <cell r="F58">
            <v>2.8125000000000001E-2</v>
          </cell>
          <cell r="G58" t="str">
            <v>Голев А.И.</v>
          </cell>
        </row>
        <row r="59">
          <cell r="A59">
            <v>163</v>
          </cell>
          <cell r="B59" t="str">
            <v>Крохалева Софья</v>
          </cell>
          <cell r="C59">
            <v>2007</v>
          </cell>
          <cell r="D59" t="str">
            <v>КМУ</v>
          </cell>
          <cell r="E59" t="str">
            <v>3 км</v>
          </cell>
          <cell r="F59">
            <v>2.8298611111111101E-2</v>
          </cell>
        </row>
        <row r="60">
          <cell r="A60">
            <v>164</v>
          </cell>
          <cell r="B60" t="str">
            <v>Власова Валерия</v>
          </cell>
          <cell r="C60">
            <v>2011</v>
          </cell>
          <cell r="D60" t="str">
            <v>Школа-сад №12</v>
          </cell>
          <cell r="E60" t="str">
            <v>3 км</v>
          </cell>
          <cell r="F60">
            <v>2.8472222222222201E-2</v>
          </cell>
          <cell r="G60" t="str">
            <v>Мышкин М.В.</v>
          </cell>
        </row>
        <row r="61">
          <cell r="A61">
            <v>165</v>
          </cell>
          <cell r="B61" t="str">
            <v>Канюкова Диана</v>
          </cell>
          <cell r="C61">
            <v>2012</v>
          </cell>
          <cell r="D61" t="str">
            <v>Белоево ОШИ</v>
          </cell>
          <cell r="E61" t="str">
            <v>3 км</v>
          </cell>
          <cell r="F61">
            <v>2.8645833333333301E-2</v>
          </cell>
          <cell r="G61" t="str">
            <v>Бражкин А.И.</v>
          </cell>
        </row>
        <row r="62">
          <cell r="A62">
            <v>166</v>
          </cell>
          <cell r="B62" t="str">
            <v xml:space="preserve">Мехоношина Ангелина </v>
          </cell>
          <cell r="C62">
            <v>2012</v>
          </cell>
          <cell r="D62" t="str">
            <v>ДЮСШ-Кудымкар</v>
          </cell>
          <cell r="E62" t="str">
            <v>3 км</v>
          </cell>
          <cell r="F62">
            <v>2.8819444444444401E-2</v>
          </cell>
          <cell r="G62" t="str">
            <v>Казаринов А.Л.</v>
          </cell>
        </row>
        <row r="63">
          <cell r="A63">
            <v>167</v>
          </cell>
          <cell r="B63" t="str">
            <v>Никонова Полина</v>
          </cell>
          <cell r="C63">
            <v>2011</v>
          </cell>
          <cell r="D63" t="str">
            <v>С. Кочево</v>
          </cell>
          <cell r="E63" t="str">
            <v>3 км</v>
          </cell>
          <cell r="F63">
            <v>2.8993055555555501E-2</v>
          </cell>
          <cell r="G63">
            <v>0</v>
          </cell>
        </row>
        <row r="64">
          <cell r="A64">
            <v>168</v>
          </cell>
          <cell r="B64" t="str">
            <v>Петухова Яна</v>
          </cell>
          <cell r="C64">
            <v>2011</v>
          </cell>
          <cell r="D64" t="str">
            <v>Школа-сад №12</v>
          </cell>
          <cell r="E64" t="str">
            <v>3 км</v>
          </cell>
          <cell r="F64">
            <v>2.9166666666666601E-2</v>
          </cell>
          <cell r="G64" t="str">
            <v>Мышкин М.В.</v>
          </cell>
        </row>
        <row r="65">
          <cell r="A65">
            <v>169</v>
          </cell>
          <cell r="B65" t="str">
            <v>Радостева Владислава</v>
          </cell>
          <cell r="C65">
            <v>2012</v>
          </cell>
          <cell r="D65" t="str">
            <v>ДЮСШ-В-Иньва</v>
          </cell>
          <cell r="E65" t="str">
            <v>3 км</v>
          </cell>
          <cell r="F65">
            <v>2.9340277777777798E-2</v>
          </cell>
          <cell r="G65" t="str">
            <v>Харина М.М.</v>
          </cell>
        </row>
        <row r="66">
          <cell r="A66">
            <v>170</v>
          </cell>
          <cell r="B66" t="str">
            <v xml:space="preserve">Рычкова Милана </v>
          </cell>
          <cell r="C66">
            <v>2012</v>
          </cell>
          <cell r="D66" t="str">
            <v>ДЮСШ-Кудымкар</v>
          </cell>
          <cell r="E66" t="str">
            <v>3 км</v>
          </cell>
          <cell r="F66">
            <v>2.9513888888888899E-2</v>
          </cell>
          <cell r="G66" t="str">
            <v>Казаринов А.Л.</v>
          </cell>
        </row>
        <row r="67">
          <cell r="A67">
            <v>171</v>
          </cell>
          <cell r="B67" t="str">
            <v xml:space="preserve">Сабурова Яна </v>
          </cell>
          <cell r="C67">
            <v>2012</v>
          </cell>
          <cell r="D67" t="str">
            <v>ДЮСШ-Кудымкар</v>
          </cell>
          <cell r="E67" t="str">
            <v>3 км</v>
          </cell>
          <cell r="F67">
            <v>2.9687499999999999E-2</v>
          </cell>
          <cell r="G67" t="str">
            <v>Казаринов А.Л.</v>
          </cell>
        </row>
        <row r="68">
          <cell r="A68">
            <v>172</v>
          </cell>
          <cell r="B68" t="str">
            <v>Тотьмянина Дарина</v>
          </cell>
          <cell r="C68">
            <v>2011</v>
          </cell>
          <cell r="D68" t="str">
            <v>ДЮСШ Кудымкар</v>
          </cell>
          <cell r="E68" t="str">
            <v>3 км</v>
          </cell>
          <cell r="F68">
            <v>2.9861111111111099E-2</v>
          </cell>
          <cell r="G68" t="str">
            <v>Попов С.А.</v>
          </cell>
        </row>
        <row r="69">
          <cell r="A69">
            <v>173</v>
          </cell>
        </row>
        <row r="70">
          <cell r="A70">
            <v>174</v>
          </cell>
          <cell r="B70" t="str">
            <v>Чернова Кристина</v>
          </cell>
          <cell r="C70">
            <v>2012</v>
          </cell>
          <cell r="D70" t="str">
            <v>ДЮСШ Карагай</v>
          </cell>
          <cell r="E70" t="str">
            <v>3км</v>
          </cell>
          <cell r="F70">
            <v>3.0208333333333299E-2</v>
          </cell>
          <cell r="G70" t="str">
            <v>Голев А.И.</v>
          </cell>
        </row>
        <row r="71">
          <cell r="A71">
            <v>175</v>
          </cell>
          <cell r="B71" t="str">
            <v>Чуприянова Злата</v>
          </cell>
          <cell r="C71">
            <v>2012</v>
          </cell>
          <cell r="D71" t="str">
            <v>ДЮСШ Карагай</v>
          </cell>
          <cell r="E71" t="str">
            <v>3км</v>
          </cell>
          <cell r="F71">
            <v>3.0381944444444399E-2</v>
          </cell>
          <cell r="G71" t="str">
            <v>Пономарева Т.В.</v>
          </cell>
        </row>
        <row r="72">
          <cell r="A72">
            <v>176</v>
          </cell>
          <cell r="B72" t="str">
            <v>Щипицина София</v>
          </cell>
          <cell r="C72">
            <v>2012</v>
          </cell>
          <cell r="D72" t="str">
            <v>ДЮСШ Карагай</v>
          </cell>
          <cell r="E72" t="str">
            <v>3км</v>
          </cell>
          <cell r="F72">
            <v>3.0555555555555499E-2</v>
          </cell>
          <cell r="G72" t="str">
            <v>Пономарева Т.В.</v>
          </cell>
        </row>
        <row r="73">
          <cell r="A73">
            <v>177</v>
          </cell>
          <cell r="B73" t="str">
            <v xml:space="preserve">Мехоношина Анастсаия </v>
          </cell>
          <cell r="C73">
            <v>1994</v>
          </cell>
          <cell r="D73" t="str">
            <v>Школа-сад №12</v>
          </cell>
          <cell r="E73" t="str">
            <v>3 км</v>
          </cell>
          <cell r="F73">
            <v>3.0729166666666599E-2</v>
          </cell>
          <cell r="G73">
            <v>0</v>
          </cell>
        </row>
        <row r="74">
          <cell r="A74">
            <v>178</v>
          </cell>
          <cell r="B74" t="str">
            <v xml:space="preserve">Минина Александра </v>
          </cell>
          <cell r="C74">
            <v>2000</v>
          </cell>
          <cell r="D74" t="str">
            <v>Школа-сад №12</v>
          </cell>
          <cell r="E74" t="str">
            <v>3 км</v>
          </cell>
          <cell r="F74">
            <v>3.09027777777778E-2</v>
          </cell>
          <cell r="G74">
            <v>0</v>
          </cell>
        </row>
        <row r="75">
          <cell r="A75">
            <v>179</v>
          </cell>
          <cell r="B75" t="str">
            <v>Петрова Карина</v>
          </cell>
          <cell r="C75">
            <v>2007</v>
          </cell>
          <cell r="D75" t="str">
            <v>КМУ</v>
          </cell>
          <cell r="E75" t="str">
            <v>3 км</v>
          </cell>
          <cell r="F75">
            <v>3.1076388888888799E-2</v>
          </cell>
        </row>
        <row r="76">
          <cell r="A76">
            <v>180</v>
          </cell>
          <cell r="B76" t="str">
            <v>Рагозина Диана</v>
          </cell>
          <cell r="C76">
            <v>2005</v>
          </cell>
          <cell r="D76" t="str">
            <v>КЛТ</v>
          </cell>
          <cell r="E76" t="str">
            <v>3км</v>
          </cell>
          <cell r="F76">
            <v>3.125E-2</v>
          </cell>
          <cell r="G76" t="str">
            <v>Зубов И.И.</v>
          </cell>
        </row>
        <row r="77">
          <cell r="A77">
            <v>181</v>
          </cell>
          <cell r="B77" t="str">
            <v xml:space="preserve">Радостева Марина </v>
          </cell>
          <cell r="C77">
            <v>2002</v>
          </cell>
          <cell r="D77" t="str">
            <v>КЛТ</v>
          </cell>
          <cell r="E77" t="str">
            <v>3 км</v>
          </cell>
          <cell r="F77">
            <v>3.1423611111111097E-2</v>
          </cell>
          <cell r="G77" t="str">
            <v>Зубов И.И.</v>
          </cell>
        </row>
        <row r="78">
          <cell r="A78">
            <v>182</v>
          </cell>
          <cell r="B78" t="str">
            <v xml:space="preserve">Созонова Виктория </v>
          </cell>
          <cell r="C78">
            <v>1988</v>
          </cell>
          <cell r="D78" t="str">
            <v>Школа-сад №12</v>
          </cell>
          <cell r="E78" t="str">
            <v>3 км</v>
          </cell>
          <cell r="F78">
            <v>3.15972222222222E-2</v>
          </cell>
          <cell r="G78">
            <v>0</v>
          </cell>
        </row>
        <row r="79">
          <cell r="A79">
            <v>183</v>
          </cell>
          <cell r="B79" t="str">
            <v xml:space="preserve">Тарасова Наталья </v>
          </cell>
          <cell r="C79">
            <v>2005</v>
          </cell>
          <cell r="D79" t="str">
            <v>КЛТ</v>
          </cell>
          <cell r="E79" t="str">
            <v>3 км</v>
          </cell>
          <cell r="F79">
            <v>3.1770833333333297E-2</v>
          </cell>
          <cell r="G79" t="str">
            <v>Зубов И.И.</v>
          </cell>
        </row>
        <row r="80">
          <cell r="A80">
            <v>184</v>
          </cell>
          <cell r="B80" t="str">
            <v xml:space="preserve">Климова Татьяна </v>
          </cell>
          <cell r="C80">
            <v>2007</v>
          </cell>
          <cell r="D80" t="str">
            <v>КМУ</v>
          </cell>
          <cell r="E80" t="str">
            <v>3 км</v>
          </cell>
          <cell r="F80">
            <v>3.19444444444444E-2</v>
          </cell>
        </row>
        <row r="81">
          <cell r="B81" t="e">
            <v>#N/A</v>
          </cell>
          <cell r="C81" t="e">
            <v>#N/A</v>
          </cell>
          <cell r="D81" t="e">
            <v>#N/A</v>
          </cell>
          <cell r="E81" t="e">
            <v>#N/A</v>
          </cell>
          <cell r="F81">
            <v>1.4930555555555501E-2</v>
          </cell>
          <cell r="G81" t="e">
            <v>#N/A</v>
          </cell>
        </row>
        <row r="82">
          <cell r="B82" t="e">
            <v>#N/A</v>
          </cell>
          <cell r="C82" t="e">
            <v>#N/A</v>
          </cell>
          <cell r="D82" t="e">
            <v>#N/A</v>
          </cell>
          <cell r="E82" t="e">
            <v>#N/A</v>
          </cell>
          <cell r="F82">
            <v>1.5104166666666601E-2</v>
          </cell>
          <cell r="G82" t="e">
            <v>#N/A</v>
          </cell>
        </row>
        <row r="83">
          <cell r="B83" t="e">
            <v>#N/A</v>
          </cell>
          <cell r="C83" t="e">
            <v>#N/A</v>
          </cell>
          <cell r="D83" t="e">
            <v>#N/A</v>
          </cell>
          <cell r="E83" t="e">
            <v>#N/A</v>
          </cell>
          <cell r="F83">
            <v>1.5277777777777699E-2</v>
          </cell>
          <cell r="G83" t="e">
            <v>#N/A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</sheetData>
      <sheetData sheetId="2">
        <row r="4">
          <cell r="A4">
            <v>1</v>
          </cell>
          <cell r="B4" t="str">
            <v xml:space="preserve">Белавин Андрей </v>
          </cell>
          <cell r="C4">
            <v>2016</v>
          </cell>
          <cell r="D4" t="str">
            <v>ДЮСШ-Кудымкар</v>
          </cell>
          <cell r="E4" t="str">
            <v>500 м</v>
          </cell>
          <cell r="F4">
            <v>1.7361111111111112E-4</v>
          </cell>
          <cell r="G4" t="str">
            <v>Казаринов А.Л.</v>
          </cell>
        </row>
        <row r="5">
          <cell r="A5">
            <v>2</v>
          </cell>
          <cell r="F5">
            <v>3.4722222222222224E-4</v>
          </cell>
        </row>
        <row r="6">
          <cell r="A6">
            <v>3</v>
          </cell>
          <cell r="B6" t="str">
            <v>Боталов Матвей</v>
          </cell>
          <cell r="C6">
            <v>2016</v>
          </cell>
          <cell r="D6" t="str">
            <v xml:space="preserve">ДЮСШ-КУВА </v>
          </cell>
          <cell r="E6" t="str">
            <v>500м</v>
          </cell>
          <cell r="F6">
            <v>5.2083333333333333E-4</v>
          </cell>
          <cell r="G6" t="str">
            <v>Отинов А.Д.</v>
          </cell>
        </row>
        <row r="7">
          <cell r="A7">
            <v>4</v>
          </cell>
          <cell r="B7" t="str">
            <v>Гасанов Аслан</v>
          </cell>
          <cell r="C7">
            <v>2017</v>
          </cell>
          <cell r="D7" t="str">
            <v>ДЮСШ Кудымкар</v>
          </cell>
          <cell r="E7" t="str">
            <v>500 м</v>
          </cell>
          <cell r="F7">
            <v>6.9444444444444404E-4</v>
          </cell>
          <cell r="G7" t="str">
            <v>Попов С.А.</v>
          </cell>
        </row>
        <row r="8">
          <cell r="A8">
            <v>5</v>
          </cell>
          <cell r="B8" t="str">
            <v xml:space="preserve">Голев Кирилл </v>
          </cell>
          <cell r="C8">
            <v>2016</v>
          </cell>
          <cell r="D8" t="str">
            <v>ДЮСШ-Кудымкар</v>
          </cell>
          <cell r="E8" t="str">
            <v>500 м</v>
          </cell>
          <cell r="F8">
            <v>8.6805555555555497E-4</v>
          </cell>
          <cell r="G8" t="str">
            <v>Попов Т.А.</v>
          </cell>
        </row>
        <row r="9">
          <cell r="A9">
            <v>6</v>
          </cell>
          <cell r="F9">
            <v>1.0416666666666699E-3</v>
          </cell>
        </row>
        <row r="10">
          <cell r="A10">
            <v>7</v>
          </cell>
          <cell r="F10">
            <v>1.21527777777778E-3</v>
          </cell>
        </row>
        <row r="11">
          <cell r="A11">
            <v>8</v>
          </cell>
          <cell r="B11" t="str">
            <v>Никитин Михаил</v>
          </cell>
          <cell r="C11">
            <v>2015</v>
          </cell>
          <cell r="D11" t="str">
            <v>ДЮСШ-Пешнигорт</v>
          </cell>
          <cell r="E11" t="str">
            <v>500 м</v>
          </cell>
          <cell r="F11">
            <v>1.38888888888889E-3</v>
          </cell>
          <cell r="G11" t="str">
            <v>Денисов В.Д.</v>
          </cell>
        </row>
        <row r="12">
          <cell r="A12">
            <v>9</v>
          </cell>
          <cell r="B12" t="str">
            <v xml:space="preserve">Никулин Иван </v>
          </cell>
          <cell r="C12">
            <v>2015</v>
          </cell>
          <cell r="D12" t="str">
            <v>ДЮСШ-Кудымкар</v>
          </cell>
          <cell r="E12" t="str">
            <v>500 м</v>
          </cell>
          <cell r="F12">
            <v>1.5625000000000001E-3</v>
          </cell>
          <cell r="G12" t="str">
            <v>Попов Т.А.</v>
          </cell>
        </row>
        <row r="13">
          <cell r="A13">
            <v>10</v>
          </cell>
          <cell r="B13" t="str">
            <v xml:space="preserve">Петерсон Владислав </v>
          </cell>
          <cell r="C13">
            <v>2015</v>
          </cell>
          <cell r="D13" t="str">
            <v>Кочевская СШ</v>
          </cell>
          <cell r="E13" t="str">
            <v>500 м</v>
          </cell>
          <cell r="F13">
            <v>1.7361111111111099E-3</v>
          </cell>
          <cell r="G13" t="str">
            <v>Зотев АА</v>
          </cell>
        </row>
        <row r="14">
          <cell r="A14">
            <v>11</v>
          </cell>
          <cell r="B14" t="str">
            <v xml:space="preserve">Сабуров Кирилл </v>
          </cell>
          <cell r="C14">
            <v>2016</v>
          </cell>
          <cell r="D14" t="str">
            <v>ДЮСШ-Кудымкар</v>
          </cell>
          <cell r="E14" t="str">
            <v>500 м</v>
          </cell>
          <cell r="F14">
            <v>1.90972222222222E-3</v>
          </cell>
          <cell r="G14" t="str">
            <v>Казаринов А.Л.</v>
          </cell>
        </row>
        <row r="15">
          <cell r="A15">
            <v>12</v>
          </cell>
          <cell r="B15" t="str">
            <v xml:space="preserve">Сизов Артем </v>
          </cell>
          <cell r="C15">
            <v>2015</v>
          </cell>
          <cell r="D15" t="str">
            <v>Кочевская СШ</v>
          </cell>
          <cell r="E15" t="str">
            <v>500 м</v>
          </cell>
          <cell r="F15">
            <v>2.0833333333333298E-3</v>
          </cell>
          <cell r="G15" t="str">
            <v>Зотев АА</v>
          </cell>
        </row>
        <row r="16">
          <cell r="A16">
            <v>13</v>
          </cell>
          <cell r="B16" t="str">
            <v>Чугаев Матвей</v>
          </cell>
          <cell r="C16">
            <v>2016</v>
          </cell>
          <cell r="D16" t="str">
            <v xml:space="preserve">ДЮСШ-КУВА </v>
          </cell>
          <cell r="E16" t="str">
            <v>500м</v>
          </cell>
          <cell r="F16">
            <v>2.2569444444444399E-3</v>
          </cell>
          <cell r="G16" t="str">
            <v xml:space="preserve">Отинов А.Д. </v>
          </cell>
        </row>
        <row r="17">
          <cell r="A17">
            <v>14</v>
          </cell>
          <cell r="B17" t="str">
            <v>Щукин Юрий</v>
          </cell>
          <cell r="C17">
            <v>2015</v>
          </cell>
          <cell r="D17" t="str">
            <v xml:space="preserve">ДЮСШ-КУВА </v>
          </cell>
          <cell r="E17" t="str">
            <v>500м</v>
          </cell>
          <cell r="F17">
            <v>2.43055555555555E-3</v>
          </cell>
          <cell r="G17" t="str">
            <v>Отинов А.Д.</v>
          </cell>
        </row>
        <row r="18">
          <cell r="A18">
            <v>30</v>
          </cell>
          <cell r="B18" t="str">
            <v>Белавин Артем</v>
          </cell>
          <cell r="C18">
            <v>2013</v>
          </cell>
          <cell r="D18" t="str">
            <v>Школа-сад №12</v>
          </cell>
          <cell r="E18" t="str">
            <v>1 км</v>
          </cell>
          <cell r="F18">
            <v>5.208333333333333E-3</v>
          </cell>
          <cell r="G18" t="str">
            <v>Мышкин М.В.</v>
          </cell>
        </row>
        <row r="19">
          <cell r="A19">
            <v>31</v>
          </cell>
          <cell r="B19" t="str">
            <v>Боталов Тимофей</v>
          </cell>
          <cell r="C19">
            <v>2013</v>
          </cell>
          <cell r="D19" t="str">
            <v>ДЮСШ Кудымкар</v>
          </cell>
          <cell r="E19" t="str">
            <v>1 км</v>
          </cell>
          <cell r="F19">
            <v>5.3819444444444453E-3</v>
          </cell>
          <cell r="G19" t="str">
            <v>Попов С.А.</v>
          </cell>
        </row>
        <row r="20">
          <cell r="A20">
            <v>32</v>
          </cell>
          <cell r="B20" t="str">
            <v xml:space="preserve">Вавилин Денис </v>
          </cell>
          <cell r="C20">
            <v>2014</v>
          </cell>
          <cell r="D20" t="str">
            <v>Кочевская СШ</v>
          </cell>
          <cell r="E20" t="str">
            <v>1 км</v>
          </cell>
          <cell r="F20">
            <v>5.5555555555555558E-3</v>
          </cell>
          <cell r="G20" t="str">
            <v>Зотев АА</v>
          </cell>
        </row>
        <row r="21">
          <cell r="A21">
            <v>33</v>
          </cell>
          <cell r="B21" t="str">
            <v>Галкин Максим</v>
          </cell>
          <cell r="C21">
            <v>2013</v>
          </cell>
          <cell r="D21" t="str">
            <v>Школа-сад №12</v>
          </cell>
          <cell r="E21" t="str">
            <v>1 км</v>
          </cell>
          <cell r="F21">
            <v>5.7291666666666697E-3</v>
          </cell>
          <cell r="G21" t="str">
            <v>Мышкин М.В.</v>
          </cell>
        </row>
        <row r="22">
          <cell r="A22">
            <v>34</v>
          </cell>
          <cell r="B22" t="str">
            <v>Гасанов Гурбан</v>
          </cell>
          <cell r="C22">
            <v>2014</v>
          </cell>
          <cell r="D22" t="str">
            <v>ДЮСШ Кудымкар</v>
          </cell>
          <cell r="E22" t="str">
            <v>1 км</v>
          </cell>
          <cell r="F22">
            <v>5.9027777777777802E-3</v>
          </cell>
          <cell r="G22" t="str">
            <v>Попов С.А.</v>
          </cell>
        </row>
        <row r="23">
          <cell r="A23">
            <v>35</v>
          </cell>
          <cell r="B23" t="str">
            <v>Гасанов Худаверди</v>
          </cell>
          <cell r="C23">
            <v>2013</v>
          </cell>
          <cell r="D23" t="str">
            <v>ДЮСШ Кудымкар</v>
          </cell>
          <cell r="E23" t="str">
            <v>1 км</v>
          </cell>
          <cell r="F23">
            <v>6.0763888888888899E-3</v>
          </cell>
          <cell r="G23" t="str">
            <v>Попов С.А.</v>
          </cell>
        </row>
        <row r="24">
          <cell r="A24">
            <v>36</v>
          </cell>
          <cell r="B24" t="str">
            <v xml:space="preserve">Гущин Роман </v>
          </cell>
          <cell r="C24">
            <v>2013</v>
          </cell>
          <cell r="D24" t="str">
            <v>ДЮСШ-Кудымкар</v>
          </cell>
          <cell r="E24" t="str">
            <v>1 км</v>
          </cell>
          <cell r="F24">
            <v>6.2500000000000003E-3</v>
          </cell>
          <cell r="G24" t="str">
            <v>Казаринов А.Л.</v>
          </cell>
        </row>
        <row r="25">
          <cell r="A25">
            <v>37</v>
          </cell>
          <cell r="B25" t="str">
            <v>Давыдов Лев</v>
          </cell>
          <cell r="C25">
            <v>2013</v>
          </cell>
          <cell r="D25" t="str">
            <v>ДЮСШ Карагай</v>
          </cell>
          <cell r="E25" t="str">
            <v>1 км</v>
          </cell>
          <cell r="F25">
            <v>6.4236111111111204E-3</v>
          </cell>
          <cell r="G25" t="str">
            <v>Пономарева Т.В.</v>
          </cell>
        </row>
        <row r="26">
          <cell r="A26">
            <v>38</v>
          </cell>
          <cell r="F26">
            <v>6.5972222222222196E-3</v>
          </cell>
        </row>
        <row r="27">
          <cell r="A27">
            <v>39</v>
          </cell>
          <cell r="B27" t="str">
            <v>Ермаков Виталий</v>
          </cell>
          <cell r="C27">
            <v>2014</v>
          </cell>
          <cell r="D27" t="str">
            <v>ДЮСШ-Белоево</v>
          </cell>
          <cell r="E27" t="str">
            <v>1 км</v>
          </cell>
          <cell r="F27">
            <v>6.7708333333333396E-3</v>
          </cell>
          <cell r="G27" t="str">
            <v>Старцев В.А.</v>
          </cell>
        </row>
        <row r="28">
          <cell r="A28">
            <v>40</v>
          </cell>
          <cell r="B28" t="str">
            <v xml:space="preserve">Зотев Захар </v>
          </cell>
          <cell r="C28">
            <v>2014</v>
          </cell>
          <cell r="D28" t="str">
            <v>Кочевская СШ</v>
          </cell>
          <cell r="E28" t="str">
            <v>1 км</v>
          </cell>
          <cell r="F28">
            <v>6.9444444444444501E-3</v>
          </cell>
          <cell r="G28" t="str">
            <v>Зотев АА</v>
          </cell>
        </row>
        <row r="29">
          <cell r="A29">
            <v>41</v>
          </cell>
          <cell r="B29" t="str">
            <v xml:space="preserve">Калин Дмитрий </v>
          </cell>
          <cell r="C29">
            <v>2013</v>
          </cell>
          <cell r="D29" t="str">
            <v>ДЮСШ-Кудымкар</v>
          </cell>
          <cell r="E29" t="str">
            <v>1 км</v>
          </cell>
          <cell r="F29">
            <v>7.1180555555555598E-3</v>
          </cell>
          <cell r="G29" t="str">
            <v>Попов Т.А.</v>
          </cell>
        </row>
        <row r="30">
          <cell r="A30">
            <v>42</v>
          </cell>
          <cell r="B30" t="str">
            <v>Коньшин Сергей</v>
          </cell>
          <cell r="C30">
            <v>2014</v>
          </cell>
          <cell r="D30" t="str">
            <v>ДЮСШ Кудымкар</v>
          </cell>
          <cell r="E30" t="str">
            <v>1 км</v>
          </cell>
          <cell r="F30">
            <v>7.2916666666666798E-3</v>
          </cell>
          <cell r="G30" t="str">
            <v>Попов С.А.</v>
          </cell>
        </row>
        <row r="31">
          <cell r="A31">
            <v>43</v>
          </cell>
          <cell r="F31">
            <v>7.4652777777777799E-3</v>
          </cell>
        </row>
        <row r="32">
          <cell r="A32">
            <v>44</v>
          </cell>
          <cell r="B32" t="str">
            <v xml:space="preserve">Лесников Арсений </v>
          </cell>
          <cell r="C32">
            <v>2014</v>
          </cell>
          <cell r="D32" t="str">
            <v>Кочевская СШ</v>
          </cell>
          <cell r="E32" t="str">
            <v>1 км</v>
          </cell>
          <cell r="F32">
            <v>7.6388888888888999E-3</v>
          </cell>
          <cell r="G32" t="str">
            <v>Зотев АА</v>
          </cell>
        </row>
        <row r="33">
          <cell r="A33">
            <v>45</v>
          </cell>
          <cell r="B33" t="str">
            <v xml:space="preserve">Минин Иван </v>
          </cell>
          <cell r="C33">
            <v>2014</v>
          </cell>
          <cell r="D33" t="str">
            <v>Кочевская СШ</v>
          </cell>
          <cell r="E33" t="str">
            <v>1 км</v>
          </cell>
          <cell r="F33">
            <v>7.8125000000000104E-3</v>
          </cell>
          <cell r="G33" t="str">
            <v>Зотев АА</v>
          </cell>
        </row>
        <row r="34">
          <cell r="A34">
            <v>46</v>
          </cell>
          <cell r="B34" t="str">
            <v>Могила Ян</v>
          </cell>
          <cell r="C34">
            <v>2013</v>
          </cell>
          <cell r="D34" t="str">
            <v>Школа-сад №12</v>
          </cell>
          <cell r="E34" t="str">
            <v>1 км</v>
          </cell>
          <cell r="F34">
            <v>7.9861111111111296E-3</v>
          </cell>
          <cell r="G34" t="str">
            <v>Мышкин М.В.</v>
          </cell>
        </row>
        <row r="35">
          <cell r="A35">
            <v>47</v>
          </cell>
          <cell r="F35">
            <v>8.1597222222222297E-3</v>
          </cell>
        </row>
        <row r="36">
          <cell r="A36">
            <v>48</v>
          </cell>
          <cell r="B36" t="str">
            <v>Нечаев Илья</v>
          </cell>
          <cell r="C36">
            <v>2013</v>
          </cell>
          <cell r="D36" t="str">
            <v>Школа-сад №12</v>
          </cell>
          <cell r="E36" t="str">
            <v>1 км</v>
          </cell>
          <cell r="F36">
            <v>8.3333333333333506E-3</v>
          </cell>
          <cell r="G36" t="str">
            <v>Мышкин М.В.</v>
          </cell>
        </row>
        <row r="37">
          <cell r="A37">
            <v>49</v>
          </cell>
          <cell r="B37" t="str">
            <v>Парфилов Роман</v>
          </cell>
          <cell r="C37">
            <v>2013</v>
          </cell>
          <cell r="D37" t="str">
            <v xml:space="preserve">ДЮСШ-КУВА </v>
          </cell>
          <cell r="E37" t="str">
            <v>1 км</v>
          </cell>
          <cell r="F37">
            <v>8.5069444444444593E-3</v>
          </cell>
          <cell r="G37" t="str">
            <v>Отинов А.Д.</v>
          </cell>
        </row>
        <row r="38">
          <cell r="A38">
            <v>50</v>
          </cell>
          <cell r="B38" t="str">
            <v>Подъянов Владислав</v>
          </cell>
          <cell r="C38">
            <v>2014</v>
          </cell>
          <cell r="D38" t="str">
            <v>ДЮСШ-Белоево</v>
          </cell>
          <cell r="E38" t="str">
            <v>1 км</v>
          </cell>
          <cell r="F38">
            <v>8.6805555555555698E-3</v>
          </cell>
          <cell r="G38" t="str">
            <v>Старцев В.А.</v>
          </cell>
        </row>
        <row r="39">
          <cell r="A39">
            <v>51</v>
          </cell>
          <cell r="B39" t="str">
            <v xml:space="preserve">Радостев Денис </v>
          </cell>
          <cell r="C39">
            <v>2013</v>
          </cell>
          <cell r="D39" t="str">
            <v>ДЮСШ-Кудымкар</v>
          </cell>
          <cell r="E39" t="str">
            <v>1 км</v>
          </cell>
          <cell r="F39">
            <v>8.8541666666666907E-3</v>
          </cell>
          <cell r="G39" t="str">
            <v>Попов Т.А.</v>
          </cell>
        </row>
        <row r="40">
          <cell r="A40">
            <v>52</v>
          </cell>
          <cell r="B40" t="str">
            <v>Радостев Тимур</v>
          </cell>
          <cell r="C40">
            <v>2013</v>
          </cell>
          <cell r="D40" t="str">
            <v>Школа-сад №12</v>
          </cell>
          <cell r="E40" t="str">
            <v>1 км</v>
          </cell>
          <cell r="F40">
            <v>9.0277777777777995E-3</v>
          </cell>
          <cell r="G40" t="str">
            <v>Мышкин М.В.</v>
          </cell>
        </row>
        <row r="41">
          <cell r="A41">
            <v>53</v>
          </cell>
          <cell r="B41" t="str">
            <v>Сторожев Николай</v>
          </cell>
          <cell r="C41">
            <v>2013</v>
          </cell>
          <cell r="D41" t="str">
            <v>Школа-сад №12</v>
          </cell>
          <cell r="E41" t="str">
            <v>1 км</v>
          </cell>
          <cell r="F41">
            <v>9.20138888888891E-3</v>
          </cell>
          <cell r="G41" t="str">
            <v>Мышкин М.В.</v>
          </cell>
        </row>
        <row r="42">
          <cell r="A42">
            <v>54</v>
          </cell>
          <cell r="B42" t="str">
            <v xml:space="preserve">Суранов Михаил </v>
          </cell>
          <cell r="C42">
            <v>2013</v>
          </cell>
          <cell r="D42" t="str">
            <v>ДЮСШ-Кудымкар</v>
          </cell>
          <cell r="E42" t="str">
            <v>1 км</v>
          </cell>
          <cell r="F42">
            <v>9.3750000000000205E-3</v>
          </cell>
          <cell r="G42" t="str">
            <v>Попов Т.А.</v>
          </cell>
        </row>
        <row r="43">
          <cell r="A43">
            <v>55</v>
          </cell>
          <cell r="B43" t="str">
            <v xml:space="preserve">Сыстеров Никита </v>
          </cell>
          <cell r="C43">
            <v>2014</v>
          </cell>
          <cell r="D43" t="str">
            <v>ДЮСШ-Кудымкар</v>
          </cell>
          <cell r="E43" t="str">
            <v>1 км</v>
          </cell>
          <cell r="F43">
            <v>9.5486111111111396E-3</v>
          </cell>
          <cell r="G43" t="str">
            <v>Попов Т.А.</v>
          </cell>
        </row>
        <row r="44">
          <cell r="A44">
            <v>56</v>
          </cell>
          <cell r="B44" t="str">
            <v xml:space="preserve">Тотьмянин Владислав </v>
          </cell>
          <cell r="C44">
            <v>2014</v>
          </cell>
          <cell r="D44" t="str">
            <v>ДЮСШ-Кудымкар</v>
          </cell>
          <cell r="E44" t="str">
            <v>1 км</v>
          </cell>
          <cell r="F44">
            <v>9.7222222222222501E-3</v>
          </cell>
          <cell r="G44" t="str">
            <v>Казаринов А.Л.</v>
          </cell>
        </row>
        <row r="45">
          <cell r="A45">
            <v>57</v>
          </cell>
          <cell r="F45">
            <v>9.8958333333333797E-3</v>
          </cell>
        </row>
        <row r="46">
          <cell r="A46">
            <v>58</v>
          </cell>
          <cell r="F46">
            <v>1.0069444444444501E-2</v>
          </cell>
        </row>
        <row r="47">
          <cell r="A47">
            <v>59</v>
          </cell>
          <cell r="F47">
            <v>1.0243055555555601E-2</v>
          </cell>
        </row>
        <row r="48">
          <cell r="A48">
            <v>60</v>
          </cell>
          <cell r="B48" t="str">
            <v>Щукин Станислав</v>
          </cell>
          <cell r="C48">
            <v>2014</v>
          </cell>
          <cell r="D48" t="str">
            <v>ДЮСШ-Белоево</v>
          </cell>
          <cell r="E48" t="str">
            <v>1 км</v>
          </cell>
          <cell r="F48">
            <v>1.0416666666666701E-2</v>
          </cell>
          <cell r="G48" t="str">
            <v>Старцев В.А.</v>
          </cell>
        </row>
        <row r="49">
          <cell r="A49">
            <v>61</v>
          </cell>
          <cell r="B49" t="str">
            <v>Баяндин Максим</v>
          </cell>
          <cell r="C49">
            <v>2013</v>
          </cell>
          <cell r="D49" t="str">
            <v>ДЮСШ-Егорово</v>
          </cell>
          <cell r="E49" t="str">
            <v>1 км</v>
          </cell>
          <cell r="F49">
            <v>1.0590277777777799E-2</v>
          </cell>
          <cell r="G49" t="str">
            <v>Полуянов В.К.</v>
          </cell>
        </row>
        <row r="50">
          <cell r="A50">
            <v>77</v>
          </cell>
          <cell r="B50" t="str">
            <v>Боталов Валерий Ник.</v>
          </cell>
          <cell r="C50">
            <v>1947</v>
          </cell>
          <cell r="D50" t="str">
            <v>Юсьва-ветераны</v>
          </cell>
          <cell r="E50" t="str">
            <v>1 км</v>
          </cell>
          <cell r="F50">
            <v>1.3368055555555557E-2</v>
          </cell>
        </row>
        <row r="51">
          <cell r="A51">
            <v>117</v>
          </cell>
          <cell r="B51" t="str">
            <v>Четин Арсений</v>
          </cell>
          <cell r="C51">
            <v>2011</v>
          </cell>
          <cell r="D51" t="str">
            <v>ДЮСШ-В-Иньва</v>
          </cell>
          <cell r="E51" t="str">
            <v>3 км</v>
          </cell>
          <cell r="F51">
            <v>2.0312500000000001E-2</v>
          </cell>
          <cell r="G51" t="str">
            <v>Харина М.М.</v>
          </cell>
        </row>
        <row r="52">
          <cell r="A52">
            <v>118</v>
          </cell>
          <cell r="B52" t="str">
            <v>Хозяшев Матвей</v>
          </cell>
          <cell r="C52">
            <v>2012</v>
          </cell>
          <cell r="D52" t="str">
            <v>ДЮСШ-Пешнигорт</v>
          </cell>
          <cell r="E52" t="str">
            <v>3 км</v>
          </cell>
          <cell r="F52">
            <v>2.0486111111111111E-2</v>
          </cell>
          <cell r="G52" t="str">
            <v>Денисов В.Д.</v>
          </cell>
        </row>
        <row r="53">
          <cell r="A53">
            <v>119</v>
          </cell>
          <cell r="B53" t="str">
            <v>Фатахов  Алексей</v>
          </cell>
          <cell r="C53">
            <v>2012</v>
          </cell>
          <cell r="D53" t="str">
            <v>ДЮСШ-Карагай</v>
          </cell>
          <cell r="E53" t="str">
            <v>3 км</v>
          </cell>
          <cell r="F53">
            <v>2.0659722222222222E-2</v>
          </cell>
          <cell r="G53" t="str">
            <v>Пономарева Т.В.</v>
          </cell>
        </row>
        <row r="54">
          <cell r="A54">
            <v>120</v>
          </cell>
          <cell r="B54" t="str">
            <v>Ульянов Матвей</v>
          </cell>
          <cell r="C54">
            <v>2012</v>
          </cell>
          <cell r="D54" t="str">
            <v xml:space="preserve">ДЮСШ-КУВА </v>
          </cell>
          <cell r="E54" t="str">
            <v>3 км</v>
          </cell>
          <cell r="F54">
            <v>2.0833333333333301E-2</v>
          </cell>
          <cell r="G54" t="str">
            <v>Отинов А.Д.</v>
          </cell>
        </row>
        <row r="55">
          <cell r="A55">
            <v>121</v>
          </cell>
          <cell r="B55" t="str">
            <v>Тетерлев Богдан</v>
          </cell>
          <cell r="C55">
            <v>2011</v>
          </cell>
          <cell r="D55" t="str">
            <v>ДЮСШ-Кудымкар</v>
          </cell>
          <cell r="E55" t="str">
            <v>3 км</v>
          </cell>
          <cell r="F55">
            <v>2.1006944444444401E-2</v>
          </cell>
          <cell r="G55" t="str">
            <v>Попов Т.А.</v>
          </cell>
        </row>
        <row r="56">
          <cell r="A56">
            <v>122</v>
          </cell>
          <cell r="B56" t="str">
            <v>Старцев Иван</v>
          </cell>
          <cell r="C56">
            <v>2011</v>
          </cell>
          <cell r="D56" t="str">
            <v>ДЮСШ-В-Иньва</v>
          </cell>
          <cell r="E56" t="str">
            <v>3 км</v>
          </cell>
          <cell r="F56">
            <v>2.1180555555555598E-2</v>
          </cell>
          <cell r="G56" t="str">
            <v>Харина М.М.</v>
          </cell>
        </row>
        <row r="57">
          <cell r="A57">
            <v>123</v>
          </cell>
          <cell r="B57" t="str">
            <v xml:space="preserve">Стамиков Тимур </v>
          </cell>
          <cell r="C57">
            <v>2012</v>
          </cell>
          <cell r="D57" t="str">
            <v>ДЮСШ Карагай</v>
          </cell>
          <cell r="E57" t="str">
            <v>3 км</v>
          </cell>
          <cell r="F57">
            <v>2.1354166666666698E-2</v>
          </cell>
          <cell r="G57" t="str">
            <v>Пономарева Т.В.</v>
          </cell>
        </row>
        <row r="58">
          <cell r="A58">
            <v>124</v>
          </cell>
          <cell r="B58" t="str">
            <v>Истомин Александр Гр.</v>
          </cell>
          <cell r="C58">
            <v>1958</v>
          </cell>
          <cell r="D58" t="str">
            <v>Юсьва-ветераны</v>
          </cell>
          <cell r="E58" t="str">
            <v>3 км</v>
          </cell>
          <cell r="F58">
            <v>2.1527777777778E-2</v>
          </cell>
        </row>
        <row r="59">
          <cell r="A59">
            <v>125</v>
          </cell>
          <cell r="B59" t="str">
            <v>Селиверстов Степан</v>
          </cell>
          <cell r="C59">
            <v>2011</v>
          </cell>
          <cell r="D59" t="str">
            <v>Белоево-ОШИ</v>
          </cell>
          <cell r="E59" t="str">
            <v>3 км</v>
          </cell>
          <cell r="F59">
            <v>2.1701388888888899E-2</v>
          </cell>
          <cell r="G59" t="str">
            <v>Бражкин А.И.</v>
          </cell>
        </row>
        <row r="60">
          <cell r="A60">
            <v>126</v>
          </cell>
          <cell r="B60" t="str">
            <v>Плотников Давид</v>
          </cell>
          <cell r="C60">
            <v>2012</v>
          </cell>
          <cell r="D60" t="str">
            <v xml:space="preserve">ДЮСШ-Кува </v>
          </cell>
          <cell r="E60" t="str">
            <v>3 км</v>
          </cell>
          <cell r="F60">
            <v>2.1874999999999999E-2</v>
          </cell>
          <cell r="G60" t="str">
            <v>Отинов А.Д.</v>
          </cell>
        </row>
        <row r="61">
          <cell r="A61">
            <v>127</v>
          </cell>
          <cell r="F61">
            <v>2.20486111111107E-2</v>
          </cell>
        </row>
        <row r="62">
          <cell r="A62">
            <v>128</v>
          </cell>
          <cell r="B62" t="str">
            <v>Мингалев Илья</v>
          </cell>
          <cell r="C62">
            <v>2011</v>
          </cell>
          <cell r="D62" t="str">
            <v>ДЮСШ-Кудымкар</v>
          </cell>
          <cell r="E62" t="str">
            <v>3 км</v>
          </cell>
          <cell r="F62">
            <v>2.2222222222222199E-2</v>
          </cell>
          <cell r="G62" t="str">
            <v>Казаринов А.Л.</v>
          </cell>
        </row>
        <row r="63">
          <cell r="A63">
            <v>129</v>
          </cell>
          <cell r="B63" t="str">
            <v>Мехоношин Данила</v>
          </cell>
          <cell r="C63">
            <v>2011</v>
          </cell>
          <cell r="D63" t="str">
            <v>ДЮСШ-Пешнигорт</v>
          </cell>
          <cell r="E63" t="str">
            <v>3 км</v>
          </cell>
          <cell r="F63">
            <v>2.2395833333333299E-2</v>
          </cell>
          <cell r="G63" t="str">
            <v>Денисов В.Д.</v>
          </cell>
        </row>
        <row r="64">
          <cell r="A64">
            <v>130</v>
          </cell>
          <cell r="B64" t="str">
            <v>Ковыляев Михаил</v>
          </cell>
          <cell r="C64">
            <v>2011</v>
          </cell>
          <cell r="D64" t="str">
            <v>ДЮСШ-В-Иньва</v>
          </cell>
          <cell r="E64" t="str">
            <v>3 км</v>
          </cell>
          <cell r="F64">
            <v>2.2569444444444399E-2</v>
          </cell>
          <cell r="G64" t="str">
            <v>Харина М.М.</v>
          </cell>
        </row>
        <row r="65">
          <cell r="A65">
            <v>131</v>
          </cell>
          <cell r="B65" t="str">
            <v>Канюков Станислав</v>
          </cell>
          <cell r="C65">
            <v>2012</v>
          </cell>
          <cell r="D65" t="str">
            <v>ДЮСШ-Белоево</v>
          </cell>
          <cell r="E65" t="str">
            <v>3 км</v>
          </cell>
          <cell r="F65">
            <v>2.27430555555556E-2</v>
          </cell>
          <cell r="G65" t="str">
            <v>Старцев В.А.</v>
          </cell>
        </row>
        <row r="66">
          <cell r="A66">
            <v>132</v>
          </cell>
          <cell r="B66" t="str">
            <v>Зубарев Юрий</v>
          </cell>
          <cell r="C66">
            <v>2012</v>
          </cell>
          <cell r="D66" t="str">
            <v>ДЮСШ-Нытва</v>
          </cell>
          <cell r="E66" t="str">
            <v>3 км</v>
          </cell>
          <cell r="F66">
            <v>2.29166666666667E-2</v>
          </cell>
          <cell r="G66" t="str">
            <v xml:space="preserve">Ошепков </v>
          </cell>
        </row>
        <row r="67">
          <cell r="A67">
            <v>133</v>
          </cell>
          <cell r="B67" t="str">
            <v>Зубарев Владимир</v>
          </cell>
          <cell r="C67">
            <v>2011</v>
          </cell>
          <cell r="D67" t="str">
            <v>ДЮСШ-Кудымкар</v>
          </cell>
          <cell r="E67" t="str">
            <v>3 км</v>
          </cell>
          <cell r="F67">
            <v>2.30902777777778E-2</v>
          </cell>
          <cell r="G67" t="str">
            <v>Попов Т.А.</v>
          </cell>
        </row>
        <row r="68">
          <cell r="A68">
            <v>134</v>
          </cell>
          <cell r="B68" t="str">
            <v>Зеленков Роман</v>
          </cell>
          <cell r="C68">
            <v>2012</v>
          </cell>
          <cell r="D68" t="str">
            <v>ДЮСШ-Кудымкар</v>
          </cell>
          <cell r="E68" t="str">
            <v>3 км</v>
          </cell>
          <cell r="F68">
            <v>2.32638888888889E-2</v>
          </cell>
          <cell r="G68" t="str">
            <v>Попов Т.А.</v>
          </cell>
        </row>
        <row r="69">
          <cell r="A69">
            <v>135</v>
          </cell>
          <cell r="B69" t="str">
            <v>Давыдов Вадим</v>
          </cell>
          <cell r="C69">
            <v>2012</v>
          </cell>
          <cell r="D69" t="str">
            <v>ДЮСШ-Кудымкар</v>
          </cell>
          <cell r="E69" t="str">
            <v>3 км</v>
          </cell>
          <cell r="F69">
            <v>2.34375E-2</v>
          </cell>
          <cell r="G69" t="str">
            <v>Попов Т.А.</v>
          </cell>
        </row>
        <row r="70">
          <cell r="A70">
            <v>136</v>
          </cell>
          <cell r="B70" t="str">
            <v>Гудовщиков Игорь</v>
          </cell>
          <cell r="C70">
            <v>2011</v>
          </cell>
          <cell r="D70" t="str">
            <v>Белоево-ОШИ</v>
          </cell>
          <cell r="E70" t="str">
            <v>3 км</v>
          </cell>
          <cell r="F70">
            <v>2.36111111111111E-2</v>
          </cell>
          <cell r="G70" t="str">
            <v>Бражкин А.И.</v>
          </cell>
        </row>
        <row r="71">
          <cell r="A71">
            <v>137</v>
          </cell>
          <cell r="B71" t="str">
            <v>Белавин Константин</v>
          </cell>
          <cell r="C71">
            <v>2012</v>
          </cell>
          <cell r="D71" t="str">
            <v>ДЮСШ-Кудымкар</v>
          </cell>
          <cell r="E71" t="str">
            <v>3 км</v>
          </cell>
          <cell r="F71">
            <v>2.37847222222222E-2</v>
          </cell>
          <cell r="G71" t="str">
            <v>Попов Т.А.</v>
          </cell>
        </row>
        <row r="72">
          <cell r="A72">
            <v>138</v>
          </cell>
          <cell r="B72" t="str">
            <v>Бачев Кирилл</v>
          </cell>
          <cell r="C72">
            <v>2011</v>
          </cell>
          <cell r="D72" t="str">
            <v>Школа-сад №12</v>
          </cell>
          <cell r="E72" t="str">
            <v>3 км</v>
          </cell>
          <cell r="F72">
            <v>2.39583333333333E-2</v>
          </cell>
          <cell r="G72" t="str">
            <v>Мышкин М.В.</v>
          </cell>
        </row>
        <row r="73">
          <cell r="A73">
            <v>139</v>
          </cell>
          <cell r="B73" t="str">
            <v>Адодин Павел</v>
          </cell>
          <cell r="C73">
            <v>2012</v>
          </cell>
          <cell r="D73" t="str">
            <v>ДЮСШ Карагай</v>
          </cell>
          <cell r="E73" t="str">
            <v>3 км</v>
          </cell>
          <cell r="F73">
            <v>2.41319444444444E-2</v>
          </cell>
          <cell r="G73" t="str">
            <v>Пономарева Т.В.</v>
          </cell>
        </row>
        <row r="74">
          <cell r="A74">
            <v>140</v>
          </cell>
          <cell r="B74" t="str">
            <v>Мутовкин Павел</v>
          </cell>
          <cell r="C74">
            <v>2012</v>
          </cell>
          <cell r="D74" t="str">
            <v>ДЮСШ-Егорово</v>
          </cell>
          <cell r="E74" t="str">
            <v>3 км</v>
          </cell>
          <cell r="F74">
            <v>2.43055555555555E-2</v>
          </cell>
          <cell r="G74" t="str">
            <v>Полуянов В.К.</v>
          </cell>
        </row>
        <row r="75">
          <cell r="A75">
            <v>141</v>
          </cell>
          <cell r="B75" t="str">
            <v>Мехоношин Павел</v>
          </cell>
          <cell r="C75">
            <v>1963</v>
          </cell>
          <cell r="D75" t="str">
            <v>Ветераны Кудымкар</v>
          </cell>
          <cell r="E75" t="str">
            <v>3 км</v>
          </cell>
          <cell r="F75">
            <v>2.4479166666666601E-2</v>
          </cell>
        </row>
        <row r="76">
          <cell r="A76">
            <v>142</v>
          </cell>
          <cell r="B76" t="str">
            <v>Мехоношин Александр</v>
          </cell>
          <cell r="C76">
            <v>1961</v>
          </cell>
          <cell r="D76" t="str">
            <v>Ветераны Кудымкар</v>
          </cell>
          <cell r="E76" t="str">
            <v>3 км</v>
          </cell>
          <cell r="F76">
            <v>2.4652777777777701E-2</v>
          </cell>
        </row>
        <row r="77">
          <cell r="A77">
            <v>143</v>
          </cell>
          <cell r="B77" t="str">
            <v>Минин Евгений</v>
          </cell>
          <cell r="C77">
            <v>1959</v>
          </cell>
          <cell r="D77" t="str">
            <v>с.Кочево</v>
          </cell>
          <cell r="E77" t="str">
            <v>3 км</v>
          </cell>
          <cell r="F77">
            <v>2.4826388888888801E-2</v>
          </cell>
        </row>
        <row r="78">
          <cell r="A78">
            <v>144</v>
          </cell>
          <cell r="B78" t="str">
            <v>Полуянов Вячеслав</v>
          </cell>
          <cell r="C78">
            <v>1960</v>
          </cell>
          <cell r="D78" t="str">
            <v>Егорово</v>
          </cell>
          <cell r="E78" t="str">
            <v>3 км</v>
          </cell>
          <cell r="F78">
            <v>2.4999999999999901E-2</v>
          </cell>
        </row>
        <row r="80">
          <cell r="A80">
            <v>201</v>
          </cell>
          <cell r="B80" t="str">
            <v>Батин Владислав</v>
          </cell>
          <cell r="C80">
            <v>2007</v>
          </cell>
          <cell r="D80" t="str">
            <v>КЛТ</v>
          </cell>
          <cell r="E80" t="str">
            <v>9 км</v>
          </cell>
          <cell r="F80">
            <v>3.4895833333333334E-2</v>
          </cell>
          <cell r="G80" t="str">
            <v>Зубов И.И.</v>
          </cell>
        </row>
        <row r="81">
          <cell r="A81">
            <v>202</v>
          </cell>
          <cell r="B81" t="str">
            <v>Беляев Никита</v>
          </cell>
          <cell r="C81">
            <v>2008</v>
          </cell>
          <cell r="D81" t="str">
            <v>ДЮСШ-Карагай</v>
          </cell>
          <cell r="E81" t="str">
            <v>9 км</v>
          </cell>
          <cell r="F81">
            <v>3.5069444444444445E-2</v>
          </cell>
          <cell r="G81" t="str">
            <v>Пономарева Т.В.</v>
          </cell>
        </row>
        <row r="82">
          <cell r="A82">
            <v>203</v>
          </cell>
          <cell r="B82" t="str">
            <v>Ильиных Кирилл</v>
          </cell>
          <cell r="C82">
            <v>2008</v>
          </cell>
          <cell r="D82" t="str">
            <v>ДЮСШ-Карагай</v>
          </cell>
          <cell r="E82" t="str">
            <v>9 км</v>
          </cell>
          <cell r="F82">
            <v>3.5243055555555555E-2</v>
          </cell>
          <cell r="G82" t="str">
            <v>Пономарева Т.В.</v>
          </cell>
        </row>
        <row r="83">
          <cell r="A83">
            <v>204</v>
          </cell>
          <cell r="B83" t="str">
            <v>Петров Данил</v>
          </cell>
          <cell r="C83">
            <v>2008</v>
          </cell>
          <cell r="D83" t="str">
            <v>Старт-Кудымкар КЛТ</v>
          </cell>
          <cell r="E83" t="str">
            <v>9 км</v>
          </cell>
          <cell r="F83">
            <v>3.54166666666667E-2</v>
          </cell>
          <cell r="G83" t="str">
            <v>Зубов И.И.</v>
          </cell>
        </row>
        <row r="84">
          <cell r="A84">
            <v>205</v>
          </cell>
          <cell r="B84" t="str">
            <v>Мусаев Муслим</v>
          </cell>
          <cell r="C84">
            <v>2008</v>
          </cell>
          <cell r="D84" t="str">
            <v>ДЮСШ-Карагай</v>
          </cell>
          <cell r="E84" t="str">
            <v>9 км</v>
          </cell>
          <cell r="F84">
            <v>3.5590277777777797E-2</v>
          </cell>
          <cell r="G84" t="str">
            <v>Пономарева Т.В.</v>
          </cell>
        </row>
        <row r="85">
          <cell r="A85">
            <v>206</v>
          </cell>
          <cell r="B85" t="str">
            <v>Петров Кирилл</v>
          </cell>
          <cell r="C85">
            <v>2008</v>
          </cell>
          <cell r="D85" t="str">
            <v>Старт-Кудымкар КЛТ</v>
          </cell>
          <cell r="E85" t="str">
            <v>9 км</v>
          </cell>
          <cell r="F85">
            <v>3.5763888888888901E-2</v>
          </cell>
          <cell r="G85" t="str">
            <v>Зубов И.И.</v>
          </cell>
        </row>
        <row r="86">
          <cell r="A86">
            <v>207</v>
          </cell>
          <cell r="B86" t="str">
            <v>Белавин Вячеслав</v>
          </cell>
          <cell r="C86">
            <v>1986</v>
          </cell>
          <cell r="D86" t="str">
            <v>Кудымкар-ветераны</v>
          </cell>
          <cell r="E86" t="str">
            <v>9 км</v>
          </cell>
          <cell r="F86">
            <v>3.5937499999999997E-2</v>
          </cell>
          <cell r="G86" t="e">
            <v>#N/A</v>
          </cell>
        </row>
        <row r="87">
          <cell r="A87">
            <v>208</v>
          </cell>
          <cell r="B87" t="str">
            <v>Денисов Роман</v>
          </cell>
          <cell r="C87">
            <v>1994</v>
          </cell>
          <cell r="D87" t="str">
            <v>с.Кочево</v>
          </cell>
          <cell r="E87" t="str">
            <v>9 км</v>
          </cell>
          <cell r="F87">
            <v>3.6111111111111101E-2</v>
          </cell>
          <cell r="G87" t="e">
            <v>#N/A</v>
          </cell>
        </row>
        <row r="88">
          <cell r="A88">
            <v>209</v>
          </cell>
          <cell r="B88" t="str">
            <v>Зырянов Сергей</v>
          </cell>
          <cell r="C88">
            <v>2005</v>
          </cell>
          <cell r="D88" t="str">
            <v xml:space="preserve">Старт-Кудымкар </v>
          </cell>
          <cell r="E88" t="str">
            <v>9 км</v>
          </cell>
          <cell r="F88">
            <v>3.6284722222222197E-2</v>
          </cell>
          <cell r="G88" t="str">
            <v>Мальцев Л.А.</v>
          </cell>
        </row>
        <row r="89">
          <cell r="A89">
            <v>210</v>
          </cell>
          <cell r="B89" t="str">
            <v>Минин Антон</v>
          </cell>
          <cell r="C89">
            <v>2005</v>
          </cell>
          <cell r="D89" t="str">
            <v>КЛТ</v>
          </cell>
          <cell r="E89" t="str">
            <v>9 км</v>
          </cell>
          <cell r="F89">
            <v>3.6458333333333301E-2</v>
          </cell>
          <cell r="G89" t="str">
            <v>Зубов И.И.</v>
          </cell>
        </row>
        <row r="90">
          <cell r="A90">
            <v>211</v>
          </cell>
          <cell r="B90" t="str">
            <v>Отинов Владимир</v>
          </cell>
          <cell r="C90">
            <v>2003</v>
          </cell>
          <cell r="D90" t="str">
            <v>КЛТ</v>
          </cell>
          <cell r="E90" t="str">
            <v>9 км</v>
          </cell>
          <cell r="F90">
            <v>3.6631944444444398E-2</v>
          </cell>
          <cell r="G90" t="str">
            <v>Зубов И.И.</v>
          </cell>
        </row>
        <row r="91">
          <cell r="A91">
            <v>212</v>
          </cell>
          <cell r="B91" t="str">
            <v>Сизов Алексей</v>
          </cell>
          <cell r="C91">
            <v>1986</v>
          </cell>
          <cell r="D91" t="str">
            <v>с.Кочево</v>
          </cell>
          <cell r="E91" t="str">
            <v>9 км</v>
          </cell>
          <cell r="F91">
            <v>3.6805555555555598E-2</v>
          </cell>
          <cell r="G91" t="e">
            <v>#N/A</v>
          </cell>
        </row>
        <row r="92">
          <cell r="A92">
            <v>213</v>
          </cell>
          <cell r="B92" t="str">
            <v>Толстиков Артем</v>
          </cell>
          <cell r="C92">
            <v>2006</v>
          </cell>
          <cell r="D92" t="str">
            <v>КЛТ</v>
          </cell>
          <cell r="E92" t="str">
            <v>9 км</v>
          </cell>
          <cell r="F92">
            <v>3.6979166666666702E-2</v>
          </cell>
          <cell r="G92" t="str">
            <v>Зубов И.И.</v>
          </cell>
        </row>
        <row r="93">
          <cell r="A93">
            <v>214</v>
          </cell>
          <cell r="B93" t="str">
            <v xml:space="preserve">Черных Максим </v>
          </cell>
          <cell r="C93">
            <v>2010</v>
          </cell>
          <cell r="D93" t="str">
            <v>ДЮСШ-Карагай</v>
          </cell>
          <cell r="E93" t="str">
            <v>6 км</v>
          </cell>
          <cell r="F93">
            <v>3.7152777777777798E-2</v>
          </cell>
          <cell r="G93" t="str">
            <v>Пономарева Т.В.</v>
          </cell>
        </row>
        <row r="94">
          <cell r="A94">
            <v>215</v>
          </cell>
          <cell r="B94" t="str">
            <v>Хомяков Кирилл</v>
          </cell>
          <cell r="C94">
            <v>2009</v>
          </cell>
          <cell r="D94" t="str">
            <v>Белоево-ОШИ</v>
          </cell>
          <cell r="E94" t="str">
            <v>6 км</v>
          </cell>
          <cell r="F94">
            <v>3.7326388888888902E-2</v>
          </cell>
          <cell r="G94" t="str">
            <v>Бражкин А.И.</v>
          </cell>
        </row>
        <row r="95">
          <cell r="A95">
            <v>216</v>
          </cell>
          <cell r="B95" t="str">
            <v>Фирсов Роман</v>
          </cell>
          <cell r="C95">
            <v>2010</v>
          </cell>
          <cell r="D95" t="str">
            <v>ДЮСШ-Пешнигорт</v>
          </cell>
          <cell r="E95" t="str">
            <v>6 км</v>
          </cell>
          <cell r="F95">
            <v>3.7499999999999999E-2</v>
          </cell>
          <cell r="G95" t="str">
            <v>Денисов В.Д.</v>
          </cell>
        </row>
        <row r="96">
          <cell r="A96">
            <v>217</v>
          </cell>
          <cell r="B96" t="str">
            <v>Фирсов Данил</v>
          </cell>
          <cell r="C96">
            <v>2009</v>
          </cell>
          <cell r="D96" t="str">
            <v>Старт-Кудымкар</v>
          </cell>
          <cell r="E96" t="str">
            <v>6 км</v>
          </cell>
          <cell r="F96">
            <v>3.7673611111111102E-2</v>
          </cell>
          <cell r="G96" t="str">
            <v>Мальцев Л.А.</v>
          </cell>
        </row>
        <row r="97">
          <cell r="A97">
            <v>218</v>
          </cell>
          <cell r="B97" t="str">
            <v>Трошев Дмитрий</v>
          </cell>
          <cell r="C97">
            <v>2009</v>
          </cell>
          <cell r="D97" t="str">
            <v>Старт-Кудымкар</v>
          </cell>
          <cell r="E97" t="str">
            <v>6 км</v>
          </cell>
          <cell r="F97">
            <v>3.7847222222222199E-2</v>
          </cell>
          <cell r="G97" t="str">
            <v>Мальцев Л.А.</v>
          </cell>
        </row>
        <row r="98">
          <cell r="A98">
            <v>219</v>
          </cell>
          <cell r="B98" t="str">
            <v>Пономарев Валерий</v>
          </cell>
          <cell r="C98">
            <v>2009</v>
          </cell>
          <cell r="D98" t="str">
            <v>ДЮСШ-Карагай</v>
          </cell>
          <cell r="E98" t="str">
            <v>6 км</v>
          </cell>
          <cell r="F98">
            <v>3.8020833333333302E-2</v>
          </cell>
          <cell r="G98" t="str">
            <v>Пономарева Т.В.</v>
          </cell>
        </row>
        <row r="99">
          <cell r="A99">
            <v>220</v>
          </cell>
          <cell r="F99">
            <v>3.8194444444444399E-2</v>
          </cell>
        </row>
        <row r="100">
          <cell r="A100">
            <v>221</v>
          </cell>
          <cell r="B100" t="str">
            <v>Никитин Данил</v>
          </cell>
          <cell r="C100">
            <v>2010</v>
          </cell>
          <cell r="D100" t="str">
            <v>ДЮСШ-Пешнигорт</v>
          </cell>
          <cell r="E100" t="str">
            <v>6 км</v>
          </cell>
          <cell r="F100">
            <v>3.8368055555555503E-2</v>
          </cell>
          <cell r="G100" t="str">
            <v>Денисов В.Д.</v>
          </cell>
        </row>
        <row r="101">
          <cell r="A101">
            <v>222</v>
          </cell>
          <cell r="B101" t="str">
            <v>Надымов Максим</v>
          </cell>
          <cell r="C101">
            <v>2010</v>
          </cell>
          <cell r="D101" t="str">
            <v>Старт-Кудымкар</v>
          </cell>
          <cell r="E101" t="str">
            <v>6 км</v>
          </cell>
          <cell r="F101">
            <v>3.8541666666666599E-2</v>
          </cell>
          <cell r="G101" t="str">
            <v>Мальцев Л.А.</v>
          </cell>
        </row>
        <row r="102">
          <cell r="A102">
            <v>223</v>
          </cell>
          <cell r="B102" t="str">
            <v>Мусаев Малик</v>
          </cell>
          <cell r="C102">
            <v>2009</v>
          </cell>
          <cell r="D102" t="str">
            <v>ДЮСШ-Карагай</v>
          </cell>
          <cell r="E102" t="str">
            <v>6 км</v>
          </cell>
          <cell r="F102">
            <v>3.8715277777777703E-2</v>
          </cell>
          <cell r="G102" t="str">
            <v>Пономарева Т.В.</v>
          </cell>
        </row>
        <row r="103">
          <cell r="A103">
            <v>224</v>
          </cell>
          <cell r="B103" t="str">
            <v>Колупаев Вячеслав</v>
          </cell>
          <cell r="C103">
            <v>2009</v>
          </cell>
          <cell r="D103" t="str">
            <v>ДЮСШ-Кудымкар</v>
          </cell>
          <cell r="E103" t="str">
            <v>6 км</v>
          </cell>
          <cell r="F103">
            <v>3.8888888888888799E-2</v>
          </cell>
          <cell r="G103" t="str">
            <v>Попов Т.А.</v>
          </cell>
        </row>
        <row r="104">
          <cell r="A104">
            <v>225</v>
          </cell>
          <cell r="B104" t="str">
            <v>Истомин Степан</v>
          </cell>
          <cell r="C104">
            <v>2010</v>
          </cell>
          <cell r="D104" t="str">
            <v>Кочевская СШ</v>
          </cell>
          <cell r="E104" t="str">
            <v>6 км</v>
          </cell>
          <cell r="F104">
            <v>3.9062499999999903E-2</v>
          </cell>
          <cell r="G104" t="str">
            <v>Зотев АА</v>
          </cell>
        </row>
        <row r="105">
          <cell r="A105">
            <v>226</v>
          </cell>
          <cell r="B105" t="str">
            <v>Зубарев Никита</v>
          </cell>
          <cell r="C105">
            <v>2009</v>
          </cell>
          <cell r="D105" t="str">
            <v>ДЮСШ-Кудымкар</v>
          </cell>
          <cell r="E105" t="str">
            <v>6 км</v>
          </cell>
          <cell r="F105">
            <v>3.9236111111110999E-2</v>
          </cell>
          <cell r="G105" t="str">
            <v>Попов Т.А.</v>
          </cell>
        </row>
        <row r="106">
          <cell r="A106">
            <v>227</v>
          </cell>
          <cell r="B106" t="str">
            <v>Галиев Виталий</v>
          </cell>
          <cell r="C106">
            <v>2009</v>
          </cell>
          <cell r="D106" t="str">
            <v>ДЮСШ-Карагай</v>
          </cell>
          <cell r="E106" t="str">
            <v>6 км</v>
          </cell>
          <cell r="F106">
            <v>3.9409722222222103E-2</v>
          </cell>
          <cell r="G106" t="str">
            <v>Пономарева Т.В.</v>
          </cell>
        </row>
        <row r="107">
          <cell r="A107">
            <v>228</v>
          </cell>
          <cell r="B107" t="str">
            <v>Бражкин Максим</v>
          </cell>
          <cell r="C107">
            <v>2009</v>
          </cell>
          <cell r="D107" t="str">
            <v>ДЮСШ-Белоево</v>
          </cell>
          <cell r="E107" t="str">
            <v>6 км</v>
          </cell>
          <cell r="F107">
            <v>3.95833333333332E-2</v>
          </cell>
          <cell r="G107" t="str">
            <v>Старцев В.А.</v>
          </cell>
        </row>
        <row r="108">
          <cell r="A108">
            <v>229</v>
          </cell>
          <cell r="B108" t="str">
            <v>Батин Матвей</v>
          </cell>
          <cell r="C108">
            <v>2010</v>
          </cell>
          <cell r="D108" t="str">
            <v>ДЮСШ-Кудымкар</v>
          </cell>
          <cell r="E108" t="str">
            <v>6 км</v>
          </cell>
          <cell r="F108">
            <v>3.9756944444444303E-2</v>
          </cell>
          <cell r="G108" t="str">
            <v>Попов Т.А.</v>
          </cell>
        </row>
        <row r="109">
          <cell r="A109">
            <v>230</v>
          </cell>
          <cell r="B109" t="str">
            <v>Харин Евгений</v>
          </cell>
          <cell r="C109">
            <v>1975</v>
          </cell>
          <cell r="D109" t="str">
            <v>Кудымкар-ветераны</v>
          </cell>
          <cell r="E109" t="str">
            <v>6 км</v>
          </cell>
          <cell r="F109">
            <v>3.99305555555554E-2</v>
          </cell>
          <cell r="G109" t="e">
            <v>#N/A</v>
          </cell>
        </row>
        <row r="110">
          <cell r="A110">
            <v>231</v>
          </cell>
          <cell r="B110" t="str">
            <v>Фирсов Василий</v>
          </cell>
          <cell r="C110">
            <v>1982</v>
          </cell>
          <cell r="D110" t="str">
            <v>Пешнигорт</v>
          </cell>
          <cell r="E110" t="str">
            <v>6 км</v>
          </cell>
          <cell r="F110">
            <v>4.0104166666666503E-2</v>
          </cell>
          <cell r="G110" t="e">
            <v>#N/A</v>
          </cell>
        </row>
        <row r="111">
          <cell r="A111">
            <v>232</v>
          </cell>
          <cell r="B111" t="str">
            <v>Отинов Сергей</v>
          </cell>
          <cell r="C111">
            <v>1975</v>
          </cell>
          <cell r="D111" t="str">
            <v>Кудымкар-ветераны</v>
          </cell>
          <cell r="E111" t="str">
            <v>6 км</v>
          </cell>
          <cell r="F111">
            <v>4.02777777777776E-2</v>
          </cell>
          <cell r="G111" t="e">
            <v>#N/A</v>
          </cell>
        </row>
        <row r="112">
          <cell r="A112">
            <v>233</v>
          </cell>
          <cell r="B112" t="str">
            <v>Минин Леонид</v>
          </cell>
          <cell r="C112">
            <v>1978</v>
          </cell>
          <cell r="D112" t="str">
            <v>с.Кочево</v>
          </cell>
          <cell r="E112" t="str">
            <v>6 км</v>
          </cell>
          <cell r="F112">
            <v>4.0451388888888697E-2</v>
          </cell>
          <cell r="G112" t="e">
            <v>#N/A</v>
          </cell>
        </row>
        <row r="113">
          <cell r="A113">
            <v>234</v>
          </cell>
          <cell r="B113" t="str">
            <v>Конин Евгений</v>
          </cell>
          <cell r="C113">
            <v>1977</v>
          </cell>
          <cell r="D113" t="str">
            <v>КЛТ</v>
          </cell>
          <cell r="E113" t="str">
            <v>6 км</v>
          </cell>
          <cell r="F113">
            <v>4.0624999999999703E-2</v>
          </cell>
          <cell r="G113" t="e">
            <v>#N/A</v>
          </cell>
        </row>
        <row r="114">
          <cell r="A114">
            <v>235</v>
          </cell>
          <cell r="B114" t="str">
            <v>Зубов Иван</v>
          </cell>
          <cell r="C114">
            <v>1980</v>
          </cell>
          <cell r="D114" t="str">
            <v>КЛТ</v>
          </cell>
          <cell r="E114" t="str">
            <v>6 км</v>
          </cell>
          <cell r="F114">
            <v>4.07986111111108E-2</v>
          </cell>
          <cell r="G114" t="e">
            <v>#N/A</v>
          </cell>
        </row>
        <row r="115">
          <cell r="A115">
            <v>236</v>
          </cell>
          <cell r="B115" t="str">
            <v>Вилисов Алексей</v>
          </cell>
          <cell r="C115">
            <v>1976</v>
          </cell>
          <cell r="D115" t="str">
            <v>Кудымкар-ветераны</v>
          </cell>
          <cell r="E115" t="str">
            <v>6 км</v>
          </cell>
          <cell r="F115">
            <v>4.0972222222221903E-2</v>
          </cell>
          <cell r="G115" t="e">
            <v>#N/A</v>
          </cell>
        </row>
        <row r="116">
          <cell r="A116">
            <v>237</v>
          </cell>
          <cell r="B116" t="str">
            <v>Тютюных Андрей</v>
          </cell>
          <cell r="C116">
            <v>1971</v>
          </cell>
          <cell r="D116" t="str">
            <v>Северные эл.сети</v>
          </cell>
          <cell r="E116" t="str">
            <v>6 км</v>
          </cell>
          <cell r="F116">
            <v>4.1145833333333E-2</v>
          </cell>
          <cell r="G116" t="e">
            <v>#N/A</v>
          </cell>
        </row>
        <row r="117">
          <cell r="A117">
            <v>238</v>
          </cell>
          <cell r="B117" t="str">
            <v>Четин Андрей</v>
          </cell>
          <cell r="C117">
            <v>1969</v>
          </cell>
          <cell r="D117" t="str">
            <v>Кудымкар-ветераны</v>
          </cell>
          <cell r="E117" t="str">
            <v>6 км</v>
          </cell>
          <cell r="F117">
            <v>4.1319444444444103E-2</v>
          </cell>
          <cell r="G117" t="e">
            <v>#N/A</v>
          </cell>
        </row>
        <row r="118">
          <cell r="A118">
            <v>239</v>
          </cell>
          <cell r="B118" t="str">
            <v>Сизов Сергей</v>
          </cell>
          <cell r="C118">
            <v>1968</v>
          </cell>
          <cell r="D118" t="str">
            <v>с.Кочево</v>
          </cell>
          <cell r="E118" t="str">
            <v>6 км</v>
          </cell>
          <cell r="F118">
            <v>4.14930555555552E-2</v>
          </cell>
          <cell r="G118" t="e">
            <v>#N/A</v>
          </cell>
        </row>
        <row r="119">
          <cell r="A119">
            <v>240</v>
          </cell>
          <cell r="B119" t="str">
            <v>Петров Леонид</v>
          </cell>
          <cell r="C119">
            <v>1968</v>
          </cell>
          <cell r="D119" t="str">
            <v>Кудымкар-ветераны</v>
          </cell>
          <cell r="E119" t="str">
            <v>6 км</v>
          </cell>
          <cell r="F119">
            <v>4.1666666666666297E-2</v>
          </cell>
          <cell r="G119" t="e">
            <v>#N/A</v>
          </cell>
        </row>
        <row r="120">
          <cell r="A120">
            <v>241</v>
          </cell>
          <cell r="B120" t="str">
            <v>Маленьких Дмитрий</v>
          </cell>
          <cell r="C120">
            <v>1971</v>
          </cell>
          <cell r="D120" t="str">
            <v>Кудымкар-ветераны</v>
          </cell>
          <cell r="E120" t="str">
            <v>6 км</v>
          </cell>
          <cell r="F120">
            <v>4.18402777777774E-2</v>
          </cell>
          <cell r="G120" t="e">
            <v>#N/A</v>
          </cell>
        </row>
        <row r="121">
          <cell r="A121">
            <v>242</v>
          </cell>
          <cell r="B121" t="str">
            <v>Лесников Андрей</v>
          </cell>
          <cell r="C121">
            <v>1961</v>
          </cell>
          <cell r="D121" t="str">
            <v>М.Серва</v>
          </cell>
          <cell r="E121" t="str">
            <v>6 км</v>
          </cell>
          <cell r="F121">
            <v>4.2013888888888497E-2</v>
          </cell>
          <cell r="G121" t="e">
            <v>#N/A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"/>
  <sheetViews>
    <sheetView tabSelected="1" topLeftCell="A105" zoomScaleNormal="100" workbookViewId="0">
      <selection activeCell="A105" sqref="A105:A108"/>
    </sheetView>
  </sheetViews>
  <sheetFormatPr defaultRowHeight="15" x14ac:dyDescent="0.25"/>
  <cols>
    <col min="1" max="1" width="6.42578125" style="1" customWidth="1"/>
    <col min="2" max="2" width="24.140625" customWidth="1"/>
    <col min="3" max="3" width="11" customWidth="1"/>
    <col min="4" max="4" width="20.7109375" customWidth="1"/>
    <col min="5" max="5" width="10" style="2" customWidth="1"/>
    <col min="6" max="6" width="10.5703125" customWidth="1"/>
    <col min="7" max="7" width="10.42578125" style="2" customWidth="1"/>
    <col min="8" max="8" width="10.140625" style="2" customWidth="1"/>
    <col min="9" max="9" width="9.140625" style="3" customWidth="1"/>
    <col min="10" max="10" width="16" customWidth="1"/>
  </cols>
  <sheetData>
    <row r="1" spans="1:10" ht="15.75" x14ac:dyDescent="0.25">
      <c r="D1" s="40" t="s">
        <v>0</v>
      </c>
      <c r="E1" s="41"/>
      <c r="F1" s="41"/>
    </row>
    <row r="2" spans="1:10" ht="18" customHeight="1" x14ac:dyDescent="0.25">
      <c r="C2" s="4" t="s">
        <v>1</v>
      </c>
      <c r="D2" s="5"/>
      <c r="E2" s="5"/>
      <c r="F2" s="5"/>
      <c r="G2" s="5"/>
      <c r="H2" s="5"/>
    </row>
    <row r="3" spans="1:10" ht="18" customHeight="1" x14ac:dyDescent="0.25">
      <c r="C3" s="41" t="s">
        <v>2</v>
      </c>
      <c r="D3" s="41"/>
      <c r="E3" s="41"/>
      <c r="F3" s="41"/>
      <c r="G3" s="41"/>
      <c r="H3" s="41"/>
      <c r="I3" s="41"/>
    </row>
    <row r="4" spans="1:10" x14ac:dyDescent="0.25">
      <c r="B4" s="6"/>
      <c r="C4" s="6"/>
      <c r="D4" s="42" t="s">
        <v>3</v>
      </c>
      <c r="E4" s="42"/>
      <c r="F4" s="42"/>
      <c r="G4" s="42"/>
      <c r="H4" s="42"/>
      <c r="I4" s="42"/>
    </row>
    <row r="5" spans="1:10" x14ac:dyDescent="0.25">
      <c r="B5" s="6"/>
      <c r="C5" s="6"/>
      <c r="D5" s="43" t="s">
        <v>3</v>
      </c>
      <c r="E5" s="43"/>
      <c r="F5" s="43"/>
      <c r="G5" s="43"/>
      <c r="H5" s="43"/>
      <c r="I5" s="43"/>
    </row>
    <row r="6" spans="1:10" s="7" customFormat="1" x14ac:dyDescent="0.25">
      <c r="A6" s="1"/>
      <c r="B6" s="39" t="s">
        <v>4</v>
      </c>
      <c r="C6" s="39"/>
      <c r="D6" s="6"/>
      <c r="E6" s="6"/>
      <c r="F6" s="6"/>
      <c r="G6" s="6"/>
      <c r="H6" s="6"/>
      <c r="I6" s="6"/>
      <c r="J6"/>
    </row>
    <row r="7" spans="1:10" x14ac:dyDescent="0.25">
      <c r="A7" s="8"/>
      <c r="B7" s="9" t="s">
        <v>5</v>
      </c>
      <c r="C7" s="9" t="s">
        <v>6</v>
      </c>
      <c r="D7" s="9" t="s">
        <v>7</v>
      </c>
      <c r="E7" s="10" t="s">
        <v>8</v>
      </c>
      <c r="F7" s="9" t="s">
        <v>9</v>
      </c>
      <c r="G7" s="10" t="s">
        <v>10</v>
      </c>
      <c r="H7" s="10" t="s">
        <v>11</v>
      </c>
      <c r="I7" s="11" t="s">
        <v>12</v>
      </c>
      <c r="J7" s="9" t="s">
        <v>13</v>
      </c>
    </row>
    <row r="8" spans="1:10" x14ac:dyDescent="0.25">
      <c r="A8" s="12">
        <v>1</v>
      </c>
      <c r="B8" s="9" t="str">
        <f>VLOOKUP($F8,'[1] стартДевушки'!$A$4:$F$347,2,FALSE)</f>
        <v xml:space="preserve">Радостева Анфиса </v>
      </c>
      <c r="C8" s="9">
        <f>VLOOKUP($F8,'[1] стартДевушки'!$A$4:$F$347,3,FALSE)</f>
        <v>2016</v>
      </c>
      <c r="D8" s="9" t="str">
        <f>VLOOKUP($F8,'[1] стартДевушки'!$A$4:$F$347,4,FALSE)</f>
        <v>ДЮСШ-Кудымкар</v>
      </c>
      <c r="E8" s="10">
        <f>VLOOKUP($F8,'[1] стартДевушки'!$A$4:$F$347,6,FALSE)</f>
        <v>3.1250000000000002E-3</v>
      </c>
      <c r="F8" s="13">
        <v>18</v>
      </c>
      <c r="G8" s="14">
        <v>4.6874999999999998E-3</v>
      </c>
      <c r="H8" s="14">
        <f t="shared" ref="H8:H14" si="0">G8-E8</f>
        <v>1.5624999999999997E-3</v>
      </c>
      <c r="I8" s="11">
        <v>1</v>
      </c>
      <c r="J8" s="9" t="str">
        <f>VLOOKUP($F8,'[1] стартДевушки'!$A$4:$G$347,7,FALSE)</f>
        <v>Казаринов А.Л.</v>
      </c>
    </row>
    <row r="9" spans="1:10" x14ac:dyDescent="0.25">
      <c r="A9" s="12">
        <v>2</v>
      </c>
      <c r="B9" s="9" t="str">
        <f>VLOOKUP($F9,'[1] стартДевушки'!$A$4:$F$347,2,FALSE)</f>
        <v xml:space="preserve">Мальцева Дарья </v>
      </c>
      <c r="C9" s="9">
        <f>VLOOKUP($F9,'[1] стартДевушки'!$A$4:$F$347,3,FALSE)</f>
        <v>2016</v>
      </c>
      <c r="D9" s="9" t="str">
        <f>VLOOKUP($F9,'[1] стартДевушки'!$A$4:$F$347,4,FALSE)</f>
        <v>ДЮСШ-Кудымкар</v>
      </c>
      <c r="E9" s="10">
        <f>VLOOKUP($F9,'[1] стартДевушки'!$A$4:$F$347,6,FALSE)</f>
        <v>3.4722222222222199E-3</v>
      </c>
      <c r="F9" s="13">
        <v>20</v>
      </c>
      <c r="G9" s="14">
        <v>5.0810185185185186E-3</v>
      </c>
      <c r="H9" s="14">
        <f t="shared" si="0"/>
        <v>1.6087962962962987E-3</v>
      </c>
      <c r="I9" s="11">
        <v>2</v>
      </c>
      <c r="J9" s="9" t="str">
        <f>VLOOKUP($F9,'[1] стартДевушки'!$A$4:$G$347,7,FALSE)</f>
        <v>Попов Т.А.</v>
      </c>
    </row>
    <row r="10" spans="1:10" x14ac:dyDescent="0.25">
      <c r="A10" s="12">
        <v>3</v>
      </c>
      <c r="B10" s="9" t="str">
        <f>VLOOKUP($F10,'[1] стартДевушки'!$A$4:$F$347,2,FALSE)</f>
        <v xml:space="preserve">Галкина Арина </v>
      </c>
      <c r="C10" s="9">
        <f>VLOOKUP($F10,'[1] стартДевушки'!$A$4:$F$347,3,FALSE)</f>
        <v>2016</v>
      </c>
      <c r="D10" s="9" t="str">
        <f>VLOOKUP($F10,'[1] стартДевушки'!$A$4:$F$347,4,FALSE)</f>
        <v>ДЮСШ-Кудымкар</v>
      </c>
      <c r="E10" s="10">
        <f>VLOOKUP($F10,'[1] стартДевушки'!$A$4:$F$347,6,FALSE)</f>
        <v>3.81944444444445E-3</v>
      </c>
      <c r="F10" s="13">
        <v>22</v>
      </c>
      <c r="G10" s="14">
        <v>5.9606481481481489E-3</v>
      </c>
      <c r="H10" s="14">
        <f t="shared" si="0"/>
        <v>2.141203703703699E-3</v>
      </c>
      <c r="I10" s="11">
        <v>3</v>
      </c>
      <c r="J10" s="9" t="str">
        <f>VLOOKUP($F10,'[1] стартДевушки'!$A$4:$G$347,7,FALSE)</f>
        <v>Попов Т.А.</v>
      </c>
    </row>
    <row r="11" spans="1:10" x14ac:dyDescent="0.25">
      <c r="A11" s="12">
        <v>4</v>
      </c>
      <c r="B11" s="15" t="str">
        <f>VLOOKUP($F11,'[1] стартДевушки'!$A$4:$F$347,2,FALSE)</f>
        <v>Четина Ксения</v>
      </c>
      <c r="C11" s="15">
        <f>VLOOKUP($F11,'[1] стартДевушки'!$A$4:$F$347,3,FALSE)</f>
        <v>2016</v>
      </c>
      <c r="D11" s="15" t="str">
        <f>VLOOKUP($F11,'[1] стартДевушки'!$A$4:$F$347,4,FALSE)</f>
        <v>ДЮСШ-Кудымкар</v>
      </c>
      <c r="E11" s="16">
        <f>VLOOKUP($F11,'[1] стартДевушки'!$A$4:$F$347,6,FALSE)</f>
        <v>2.7777777777777779E-3</v>
      </c>
      <c r="F11" s="17">
        <v>16</v>
      </c>
      <c r="G11" s="18">
        <v>5.0694444444444441E-3</v>
      </c>
      <c r="H11" s="18">
        <f t="shared" si="0"/>
        <v>2.2916666666666662E-3</v>
      </c>
      <c r="I11" s="11">
        <v>4</v>
      </c>
      <c r="J11" s="15" t="str">
        <f>VLOOKUP($F11,'[1] стартДевушки'!$A$4:$G$347,7,FALSE)</f>
        <v>Попов Т.А.</v>
      </c>
    </row>
    <row r="12" spans="1:10" x14ac:dyDescent="0.25">
      <c r="A12" s="12">
        <v>5</v>
      </c>
      <c r="B12" s="15" t="str">
        <f>VLOOKUP($F12,'[1] стартДевушки'!$A$4:$F$347,2,FALSE)</f>
        <v xml:space="preserve">Никулина Мария </v>
      </c>
      <c r="C12" s="15">
        <f>VLOOKUP($F12,'[1] стартДевушки'!$A$4:$F$347,3,FALSE)</f>
        <v>2017</v>
      </c>
      <c r="D12" s="15" t="str">
        <f>VLOOKUP($F12,'[1] стартДевушки'!$A$4:$F$347,4,FALSE)</f>
        <v>ДЮСШ-Кудымкар</v>
      </c>
      <c r="E12" s="16">
        <f>VLOOKUP($F12,'[1] стартДевушки'!$A$4:$F$347,6,FALSE)</f>
        <v>3.2986111111111098E-3</v>
      </c>
      <c r="F12" s="17">
        <v>19</v>
      </c>
      <c r="G12" s="18">
        <v>5.7870370370370376E-3</v>
      </c>
      <c r="H12" s="18">
        <f t="shared" si="0"/>
        <v>2.4884259259259278E-3</v>
      </c>
      <c r="I12" s="11">
        <v>5</v>
      </c>
      <c r="J12" s="15" t="str">
        <f>VLOOKUP($F12,'[1] стартДевушки'!$A$4:$G$347,7,FALSE)</f>
        <v>Попов Т.А.</v>
      </c>
    </row>
    <row r="13" spans="1:10" x14ac:dyDescent="0.25">
      <c r="A13" s="12">
        <v>6</v>
      </c>
      <c r="B13" s="15" t="str">
        <f>VLOOKUP($F13,'[1] стартДевушки'!$A$4:$F$347,2,FALSE)</f>
        <v>Тебенькова Ника</v>
      </c>
      <c r="C13" s="15">
        <f>VLOOKUP($F13,'[1] стартДевушки'!$A$4:$F$347,3,FALSE)</f>
        <v>2016</v>
      </c>
      <c r="D13" s="15" t="str">
        <f>VLOOKUP($F13,'[1] стартДевушки'!$A$4:$F$347,4,FALSE)</f>
        <v xml:space="preserve">ДЮСШ-КУВА </v>
      </c>
      <c r="E13" s="16">
        <f>VLOOKUP($F13,'[1] стартДевушки'!$A$4:$F$347,6,FALSE)</f>
        <v>2.9513888888888888E-3</v>
      </c>
      <c r="F13" s="17">
        <v>17</v>
      </c>
      <c r="G13" s="18">
        <v>6.0995370370370361E-3</v>
      </c>
      <c r="H13" s="18">
        <f t="shared" si="0"/>
        <v>3.1481481481481473E-3</v>
      </c>
      <c r="I13" s="11">
        <v>6</v>
      </c>
      <c r="J13" s="15" t="str">
        <f>VLOOKUP($F13,'[1] стартДевушки'!$A$4:$G$347,7,FALSE)</f>
        <v>Отинов А.Д.</v>
      </c>
    </row>
    <row r="14" spans="1:10" x14ac:dyDescent="0.25">
      <c r="A14" s="12">
        <v>7</v>
      </c>
      <c r="B14" s="15" t="str">
        <f>VLOOKUP($F14,'[1] стартДевушки'!$A$4:$F$347,2,FALSE)</f>
        <v>Щукина Василиса</v>
      </c>
      <c r="C14" s="15">
        <f>VLOOKUP($F14,'[1] стартДевушки'!$A$4:$F$347,3,FALSE)</f>
        <v>2016</v>
      </c>
      <c r="D14" s="15" t="str">
        <f>VLOOKUP($F14,'[1] стартДевушки'!$A$4:$F$347,4,FALSE)</f>
        <v xml:space="preserve">ДЮСШ-КУВА </v>
      </c>
      <c r="E14" s="16">
        <f>VLOOKUP($F14,'[1] стартДевушки'!$A$4:$F$347,6,FALSE)</f>
        <v>2.6041666666666665E-3</v>
      </c>
      <c r="F14" s="17">
        <v>15</v>
      </c>
      <c r="G14" s="18">
        <v>5.9722222222222225E-3</v>
      </c>
      <c r="H14" s="18">
        <f t="shared" si="0"/>
        <v>3.368055555555556E-3</v>
      </c>
      <c r="I14" s="11">
        <v>7</v>
      </c>
      <c r="J14" s="15" t="str">
        <f>VLOOKUP($F14,'[1] стартДевушки'!$A$4:$G$347,7,FALSE)</f>
        <v>Отинов А.Д.</v>
      </c>
    </row>
    <row r="15" spans="1:10" x14ac:dyDescent="0.25">
      <c r="A15" s="19"/>
      <c r="B15" s="15"/>
      <c r="C15" s="15"/>
      <c r="D15" s="15"/>
      <c r="E15" s="16"/>
      <c r="F15" s="17"/>
      <c r="G15" s="18"/>
      <c r="H15" s="18"/>
      <c r="I15" s="11"/>
      <c r="J15" s="15"/>
    </row>
    <row r="16" spans="1:10" x14ac:dyDescent="0.25">
      <c r="A16"/>
      <c r="B16" s="39" t="s">
        <v>14</v>
      </c>
      <c r="C16" s="39"/>
      <c r="D16" s="6"/>
      <c r="E16" s="6"/>
      <c r="F16" s="6"/>
      <c r="G16" s="6"/>
      <c r="H16" s="6"/>
      <c r="I16" s="6"/>
    </row>
    <row r="17" spans="1:10" x14ac:dyDescent="0.25">
      <c r="A17" s="9" t="s">
        <v>15</v>
      </c>
      <c r="B17" s="9" t="s">
        <v>5</v>
      </c>
      <c r="C17" s="9" t="s">
        <v>6</v>
      </c>
      <c r="D17" s="9" t="s">
        <v>7</v>
      </c>
      <c r="E17" s="10" t="s">
        <v>8</v>
      </c>
      <c r="F17" s="9" t="s">
        <v>9</v>
      </c>
      <c r="G17" s="10" t="s">
        <v>10</v>
      </c>
      <c r="H17" s="14" t="s">
        <v>11</v>
      </c>
      <c r="I17" s="9" t="s">
        <v>12</v>
      </c>
      <c r="J17" s="9" t="s">
        <v>16</v>
      </c>
    </row>
    <row r="18" spans="1:10" x14ac:dyDescent="0.25">
      <c r="A18" s="9">
        <v>1</v>
      </c>
      <c r="B18" s="9" t="str">
        <f>VLOOKUP($F18,[1]стартЮноши!$A$4:$F$428,2,FALSE)</f>
        <v>Никитин Михаил</v>
      </c>
      <c r="C18" s="9">
        <f>VLOOKUP($F18,[1]стартЮноши!$A$4:$F$428,3,FALSE)</f>
        <v>2015</v>
      </c>
      <c r="D18" s="9" t="str">
        <f>VLOOKUP($F18,[1]стартЮноши!$A$4:$F$428,4,FALSE)</f>
        <v>ДЮСШ-Пешнигорт</v>
      </c>
      <c r="E18" s="10">
        <f>VLOOKUP($F18,[1]стартЮноши!$A$4:$F$428,6,FALSE)</f>
        <v>1.38888888888889E-3</v>
      </c>
      <c r="F18" s="13">
        <v>8</v>
      </c>
      <c r="G18" s="14">
        <v>2.8356481481481479E-3</v>
      </c>
      <c r="H18" s="14">
        <f t="shared" ref="H18:H28" si="1">G18-E18</f>
        <v>1.4467592592592579E-3</v>
      </c>
      <c r="I18" s="11">
        <v>1</v>
      </c>
      <c r="J18" s="9" t="str">
        <f>VLOOKUP($F18,[1]стартЮноши!$A$4:$G$335,7,FALSE)</f>
        <v>Денисов В.Д.</v>
      </c>
    </row>
    <row r="19" spans="1:10" s="7" customFormat="1" x14ac:dyDescent="0.25">
      <c r="A19" s="9">
        <v>2</v>
      </c>
      <c r="B19" s="9" t="str">
        <f>VLOOKUP($F19,[1]стартЮноши!$A$4:$F$428,2,FALSE)</f>
        <v xml:space="preserve">Петерсон Владислав </v>
      </c>
      <c r="C19" s="9">
        <f>VLOOKUP($F19,[1]стартЮноши!$A$4:$F$428,3,FALSE)</f>
        <v>2015</v>
      </c>
      <c r="D19" s="9" t="str">
        <f>VLOOKUP($F19,[1]стартЮноши!$A$4:$F$428,4,FALSE)</f>
        <v>Кочевская СШ</v>
      </c>
      <c r="E19" s="10">
        <f>VLOOKUP($F19,[1]стартЮноши!$A$4:$F$428,6,FALSE)</f>
        <v>1.7361111111111099E-3</v>
      </c>
      <c r="F19" s="13">
        <v>10</v>
      </c>
      <c r="G19" s="14">
        <v>3.1944444444444442E-3</v>
      </c>
      <c r="H19" s="14">
        <f t="shared" si="1"/>
        <v>1.4583333333333343E-3</v>
      </c>
      <c r="I19" s="11">
        <v>2</v>
      </c>
      <c r="J19" s="9" t="str">
        <f>VLOOKUP($F19,[1]стартЮноши!$A$4:$G$335,7,FALSE)</f>
        <v>Зотев АА</v>
      </c>
    </row>
    <row r="20" spans="1:10" s="7" customFormat="1" x14ac:dyDescent="0.25">
      <c r="A20" s="9">
        <v>3</v>
      </c>
      <c r="B20" s="9" t="str">
        <f>VLOOKUP($F20,[1]стартЮноши!$A$4:$F$428,2,FALSE)</f>
        <v xml:space="preserve">Голев Кирилл </v>
      </c>
      <c r="C20" s="9">
        <f>VLOOKUP($F20,[1]стартЮноши!$A$4:$F$428,3,FALSE)</f>
        <v>2016</v>
      </c>
      <c r="D20" s="9" t="str">
        <f>VLOOKUP($F20,[1]стартЮноши!$A$4:$F$428,4,FALSE)</f>
        <v>ДЮСШ-Кудымкар</v>
      </c>
      <c r="E20" s="10">
        <f>VLOOKUP($F20,[1]стартЮноши!$A$4:$F$428,6,FALSE)</f>
        <v>8.6805555555555497E-4</v>
      </c>
      <c r="F20" s="13">
        <v>5</v>
      </c>
      <c r="G20" s="14">
        <v>2.5694444444444445E-3</v>
      </c>
      <c r="H20" s="14">
        <f t="shared" si="1"/>
        <v>1.7013888888888894E-3</v>
      </c>
      <c r="I20" s="11">
        <v>3</v>
      </c>
      <c r="J20" s="9" t="str">
        <f>VLOOKUP($F20,[1]стартЮноши!$A$4:$G$335,7,FALSE)</f>
        <v>Попов Т.А.</v>
      </c>
    </row>
    <row r="21" spans="1:10" x14ac:dyDescent="0.25">
      <c r="A21" s="15">
        <v>4</v>
      </c>
      <c r="B21" s="15" t="str">
        <f>VLOOKUP($F21,[1]стартЮноши!$A$4:$F$428,2,FALSE)</f>
        <v xml:space="preserve">Сизов Артем </v>
      </c>
      <c r="C21" s="15">
        <f>VLOOKUP($F21,[1]стартЮноши!$A$4:$F$428,3,FALSE)</f>
        <v>2015</v>
      </c>
      <c r="D21" s="15" t="str">
        <f>VLOOKUP($F21,[1]стартЮноши!$A$4:$F$428,4,FALSE)</f>
        <v>Кочевская СШ</v>
      </c>
      <c r="E21" s="16">
        <f>VLOOKUP($F21,[1]стартЮноши!$A$4:$F$428,6,FALSE)</f>
        <v>2.0833333333333298E-3</v>
      </c>
      <c r="F21" s="17">
        <v>12</v>
      </c>
      <c r="G21" s="18">
        <v>3.7962962962962963E-3</v>
      </c>
      <c r="H21" s="18">
        <f t="shared" si="1"/>
        <v>1.7129629629629665E-3</v>
      </c>
      <c r="I21" s="20">
        <v>4</v>
      </c>
      <c r="J21" s="15" t="str">
        <f>VLOOKUP($F21,[1]стартЮноши!$A$4:$G$335,7,FALSE)</f>
        <v>Зотев АА</v>
      </c>
    </row>
    <row r="22" spans="1:10" x14ac:dyDescent="0.25">
      <c r="A22" s="15">
        <v>5</v>
      </c>
      <c r="B22" s="15" t="str">
        <f>VLOOKUP($F22,[1]стартЮноши!$A$4:$F$428,2,FALSE)</f>
        <v xml:space="preserve">Никулин Иван </v>
      </c>
      <c r="C22" s="15">
        <f>VLOOKUP($F22,[1]стартЮноши!$A$4:$F$428,3,FALSE)</f>
        <v>2015</v>
      </c>
      <c r="D22" s="15" t="str">
        <f>VLOOKUP($F22,[1]стартЮноши!$A$4:$F$428,4,FALSE)</f>
        <v>ДЮСШ-Кудымкар</v>
      </c>
      <c r="E22" s="16">
        <f>VLOOKUP($F22,[1]стартЮноши!$A$4:$F$428,6,FALSE)</f>
        <v>1.5625000000000001E-3</v>
      </c>
      <c r="F22" s="17">
        <v>9</v>
      </c>
      <c r="G22" s="18">
        <v>3.3333333333333335E-3</v>
      </c>
      <c r="H22" s="18">
        <f t="shared" si="1"/>
        <v>1.7708333333333335E-3</v>
      </c>
      <c r="I22" s="20">
        <v>5</v>
      </c>
      <c r="J22" s="15" t="str">
        <f>VLOOKUP($F22,[1]стартЮноши!$A$4:$G$335,7,FALSE)</f>
        <v>Попов Т.А.</v>
      </c>
    </row>
    <row r="23" spans="1:10" x14ac:dyDescent="0.25">
      <c r="A23" s="15">
        <v>6</v>
      </c>
      <c r="B23" s="15" t="str">
        <f>VLOOKUP($F23,[1]стартЮноши!$A$4:$F$428,2,FALSE)</f>
        <v xml:space="preserve">Сабуров Кирилл </v>
      </c>
      <c r="C23" s="15">
        <f>VLOOKUP($F23,[1]стартЮноши!$A$4:$F$428,3,FALSE)</f>
        <v>2016</v>
      </c>
      <c r="D23" s="15" t="str">
        <f>VLOOKUP($F23,[1]стартЮноши!$A$4:$F$428,4,FALSE)</f>
        <v>ДЮСШ-Кудымкар</v>
      </c>
      <c r="E23" s="16">
        <f>VLOOKUP($F23,[1]стартЮноши!$A$4:$F$428,6,FALSE)</f>
        <v>1.90972222222222E-3</v>
      </c>
      <c r="F23" s="17">
        <v>11</v>
      </c>
      <c r="G23" s="18">
        <v>3.8657407407407408E-3</v>
      </c>
      <c r="H23" s="18">
        <f t="shared" si="1"/>
        <v>1.956018518518521E-3</v>
      </c>
      <c r="I23" s="20">
        <v>6</v>
      </c>
      <c r="J23" s="15" t="str">
        <f>VLOOKUP($F23,[1]стартЮноши!$A$4:$G$335,7,FALSE)</f>
        <v>Казаринов А.Л.</v>
      </c>
    </row>
    <row r="24" spans="1:10" x14ac:dyDescent="0.25">
      <c r="A24" s="15">
        <v>7</v>
      </c>
      <c r="B24" s="15" t="str">
        <f>VLOOKUP($F24,[1]стартЮноши!$A$4:$F$428,2,FALSE)</f>
        <v>Боталов Матвей</v>
      </c>
      <c r="C24" s="15">
        <f>VLOOKUP($F24,[1]стартЮноши!$A$4:$F$428,3,FALSE)</f>
        <v>2016</v>
      </c>
      <c r="D24" s="15" t="str">
        <f>VLOOKUP($F24,[1]стартЮноши!$A$4:$F$428,4,FALSE)</f>
        <v xml:space="preserve">ДЮСШ-КУВА </v>
      </c>
      <c r="E24" s="16">
        <f>VLOOKUP($F24,[1]стартЮноши!$A$4:$F$428,6,FALSE)</f>
        <v>5.2083333333333333E-4</v>
      </c>
      <c r="F24" s="17">
        <v>3</v>
      </c>
      <c r="G24" s="18">
        <v>2.6620370370370374E-3</v>
      </c>
      <c r="H24" s="18">
        <f t="shared" si="1"/>
        <v>2.1412037037037042E-3</v>
      </c>
      <c r="I24" s="20">
        <v>7</v>
      </c>
      <c r="J24" s="15" t="str">
        <f>VLOOKUP($F24,[1]стартЮноши!$A$4:$G$335,7,FALSE)</f>
        <v>Отинов А.Д.</v>
      </c>
    </row>
    <row r="25" spans="1:10" x14ac:dyDescent="0.25">
      <c r="A25" s="15">
        <v>8</v>
      </c>
      <c r="B25" s="15" t="str">
        <f>VLOOKUP($F25,[1]стартЮноши!$A$4:$F$428,2,FALSE)</f>
        <v>Щукин Юрий</v>
      </c>
      <c r="C25" s="15">
        <f>VLOOKUP($F25,[1]стартЮноши!$A$4:$F$428,3,FALSE)</f>
        <v>2015</v>
      </c>
      <c r="D25" s="15" t="str">
        <f>VLOOKUP($F25,[1]стартЮноши!$A$4:$F$428,4,FALSE)</f>
        <v xml:space="preserve">ДЮСШ-КУВА </v>
      </c>
      <c r="E25" s="16">
        <f>VLOOKUP($F25,[1]стартЮноши!$A$4:$F$428,6,FALSE)</f>
        <v>2.43055555555555E-3</v>
      </c>
      <c r="F25" s="17">
        <v>14</v>
      </c>
      <c r="G25" s="18">
        <v>4.7685185185185183E-3</v>
      </c>
      <c r="H25" s="18">
        <f t="shared" si="1"/>
        <v>2.3379629629629683E-3</v>
      </c>
      <c r="I25" s="20">
        <v>8</v>
      </c>
      <c r="J25" s="15" t="str">
        <f>VLOOKUP($F25,[1]стартЮноши!$A$4:$G$335,7,FALSE)</f>
        <v>Отинов А.Д.</v>
      </c>
    </row>
    <row r="26" spans="1:10" x14ac:dyDescent="0.25">
      <c r="A26" s="15">
        <v>9</v>
      </c>
      <c r="B26" s="15" t="str">
        <f>VLOOKUP($F26,[1]стартЮноши!$A$4:$F$428,2,FALSE)</f>
        <v>Чугаев Матвей</v>
      </c>
      <c r="C26" s="15">
        <f>VLOOKUP($F26,[1]стартЮноши!$A$4:$F$428,3,FALSE)</f>
        <v>2016</v>
      </c>
      <c r="D26" s="15" t="str">
        <f>VLOOKUP($F26,[1]стартЮноши!$A$4:$F$428,4,FALSE)</f>
        <v xml:space="preserve">ДЮСШ-КУВА </v>
      </c>
      <c r="E26" s="16">
        <f>VLOOKUP($F26,[1]стартЮноши!$A$4:$F$428,6,FALSE)</f>
        <v>2.2569444444444399E-3</v>
      </c>
      <c r="F26" s="17">
        <v>13</v>
      </c>
      <c r="G26" s="18">
        <v>4.7800925925925919E-3</v>
      </c>
      <c r="H26" s="18">
        <f t="shared" si="1"/>
        <v>2.523148148148152E-3</v>
      </c>
      <c r="I26" s="20">
        <v>9</v>
      </c>
      <c r="J26" s="15" t="str">
        <f>VLOOKUP($F26,[1]стартЮноши!$A$4:$G$335,7,FALSE)</f>
        <v xml:space="preserve">Отинов А.Д. </v>
      </c>
    </row>
    <row r="27" spans="1:10" x14ac:dyDescent="0.25">
      <c r="A27" s="15">
        <v>10</v>
      </c>
      <c r="B27" s="15" t="str">
        <f>VLOOKUP($F27,[1]стартЮноши!$A$4:$F$428,2,FALSE)</f>
        <v>Гасанов Аслан</v>
      </c>
      <c r="C27" s="15">
        <f>VLOOKUP($F27,[1]стартЮноши!$A$4:$F$428,3,FALSE)</f>
        <v>2017</v>
      </c>
      <c r="D27" s="15" t="str">
        <f>VLOOKUP($F27,[1]стартЮноши!$A$4:$F$428,4,FALSE)</f>
        <v>ДЮСШ Кудымкар</v>
      </c>
      <c r="E27" s="16">
        <f>VLOOKUP($F27,[1]стартЮноши!$A$4:$F$428,6,FALSE)</f>
        <v>6.9444444444444404E-4</v>
      </c>
      <c r="F27" s="17">
        <v>4</v>
      </c>
      <c r="G27" s="18">
        <v>3.2291666666666666E-3</v>
      </c>
      <c r="H27" s="18">
        <f t="shared" si="1"/>
        <v>2.5347222222222225E-3</v>
      </c>
      <c r="I27" s="20">
        <v>10</v>
      </c>
      <c r="J27" s="15" t="str">
        <f>VLOOKUP($F27,[1]стартЮноши!$A$4:$G$335,7,FALSE)</f>
        <v>Попов С.А.</v>
      </c>
    </row>
    <row r="28" spans="1:10" x14ac:dyDescent="0.25">
      <c r="A28" s="15">
        <v>11</v>
      </c>
      <c r="B28" s="15" t="str">
        <f>VLOOKUP($F28,[1]стартЮноши!$A$4:$F$428,2,FALSE)</f>
        <v xml:space="preserve">Белавин Андрей </v>
      </c>
      <c r="C28" s="15">
        <f>VLOOKUP($F28,[1]стартЮноши!$A$4:$F$428,3,FALSE)</f>
        <v>2016</v>
      </c>
      <c r="D28" s="15" t="str">
        <f>VLOOKUP($F28,[1]стартЮноши!$A$4:$F$428,4,FALSE)</f>
        <v>ДЮСШ-Кудымкар</v>
      </c>
      <c r="E28" s="16">
        <f>VLOOKUP($F28,[1]стартЮноши!$A$4:$F$428,6,FALSE)</f>
        <v>1.7361111111111112E-4</v>
      </c>
      <c r="F28" s="17">
        <v>1</v>
      </c>
      <c r="G28" s="18">
        <v>3.3449074074074071E-3</v>
      </c>
      <c r="H28" s="18">
        <f t="shared" si="1"/>
        <v>3.1712962962962962E-3</v>
      </c>
      <c r="I28" s="20">
        <v>11</v>
      </c>
      <c r="J28" s="15" t="str">
        <f>VLOOKUP($F28,[1]стартЮноши!$A$4:$G$335,7,FALSE)</f>
        <v>Казаринов А.Л.</v>
      </c>
    </row>
    <row r="29" spans="1:10" x14ac:dyDescent="0.25">
      <c r="A29" s="15"/>
      <c r="B29" s="15"/>
      <c r="C29" s="15"/>
      <c r="D29" s="15"/>
      <c r="E29" s="16"/>
      <c r="F29" s="17"/>
      <c r="G29" s="18"/>
      <c r="H29" s="18"/>
      <c r="I29" s="20"/>
      <c r="J29" s="15"/>
    </row>
    <row r="30" spans="1:10" x14ac:dyDescent="0.25">
      <c r="A30"/>
      <c r="B30" s="37" t="s">
        <v>17</v>
      </c>
      <c r="C30" s="37"/>
      <c r="D30" s="37"/>
      <c r="E30" s="6"/>
      <c r="F30" s="6"/>
      <c r="G30" s="6"/>
      <c r="H30" s="6"/>
      <c r="I30" s="6"/>
    </row>
    <row r="31" spans="1:10" x14ac:dyDescent="0.25">
      <c r="A31" s="9" t="s">
        <v>15</v>
      </c>
      <c r="B31" s="9" t="s">
        <v>5</v>
      </c>
      <c r="C31" s="9" t="s">
        <v>6</v>
      </c>
      <c r="D31" s="9" t="s">
        <v>7</v>
      </c>
      <c r="E31" s="10" t="s">
        <v>8</v>
      </c>
      <c r="F31" s="9" t="s">
        <v>9</v>
      </c>
      <c r="G31" s="10" t="s">
        <v>10</v>
      </c>
      <c r="H31" s="14" t="s">
        <v>11</v>
      </c>
      <c r="I31" s="9" t="s">
        <v>12</v>
      </c>
      <c r="J31" s="9" t="s">
        <v>16</v>
      </c>
    </row>
    <row r="32" spans="1:10" x14ac:dyDescent="0.25">
      <c r="A32" s="9">
        <v>1</v>
      </c>
      <c r="B32" s="9" t="str">
        <f>VLOOKUP($F32,[1]стартЮноши!$A$4:$F$428,2,FALSE)</f>
        <v xml:space="preserve">Зотев Захар </v>
      </c>
      <c r="C32" s="9">
        <f>VLOOKUP($F32,[1]стартЮноши!$A$4:$F$428,3,FALSE)</f>
        <v>2014</v>
      </c>
      <c r="D32" s="9" t="str">
        <f>VLOOKUP($F32,[1]стартЮноши!$A$4:$F$428,4,FALSE)</f>
        <v>Кочевская СШ</v>
      </c>
      <c r="E32" s="10">
        <f>VLOOKUP($F32,[1]стартЮноши!$A$4:$F$428,6,FALSE)</f>
        <v>6.9444444444444501E-3</v>
      </c>
      <c r="F32" s="13">
        <v>40</v>
      </c>
      <c r="G32" s="14">
        <v>9.8958333333333329E-3</v>
      </c>
      <c r="H32" s="14">
        <f t="shared" ref="H32:H49" si="2">G32-E32</f>
        <v>2.9513888888888827E-3</v>
      </c>
      <c r="I32" s="11">
        <v>1</v>
      </c>
      <c r="J32" s="9" t="str">
        <f>VLOOKUP($F32,[1]стартЮноши!$A$4:$G$335,7,FALSE)</f>
        <v>Зотев АА</v>
      </c>
    </row>
    <row r="33" spans="1:10" x14ac:dyDescent="0.25">
      <c r="A33" s="9">
        <v>2</v>
      </c>
      <c r="B33" s="9" t="str">
        <f>VLOOKUP($F33,[1]стартЮноши!$A$4:$F$428,2,FALSE)</f>
        <v>Парфилов Роман</v>
      </c>
      <c r="C33" s="9">
        <f>VLOOKUP($F33,[1]стартЮноши!$A$4:$F$428,3,FALSE)</f>
        <v>2013</v>
      </c>
      <c r="D33" s="9" t="str">
        <f>VLOOKUP($F33,[1]стартЮноши!$A$4:$F$428,4,FALSE)</f>
        <v xml:space="preserve">ДЮСШ-КУВА </v>
      </c>
      <c r="E33" s="10">
        <f>VLOOKUP($F33,[1]стартЮноши!$A$4:$F$428,6,FALSE)</f>
        <v>8.5069444444444593E-3</v>
      </c>
      <c r="F33" s="13">
        <v>49</v>
      </c>
      <c r="G33" s="14">
        <v>1.1666666666666667E-2</v>
      </c>
      <c r="H33" s="14">
        <f t="shared" si="2"/>
        <v>3.1597222222222079E-3</v>
      </c>
      <c r="I33" s="11">
        <v>2</v>
      </c>
      <c r="J33" s="9" t="str">
        <f>VLOOKUP($F33,[1]стартЮноши!$A$4:$G$335,7,FALSE)</f>
        <v>Отинов А.Д.</v>
      </c>
    </row>
    <row r="34" spans="1:10" x14ac:dyDescent="0.25">
      <c r="A34" s="9">
        <v>3</v>
      </c>
      <c r="B34" s="9" t="str">
        <f>VLOOKUP($F34,[1]стартЮноши!$A$4:$F$428,2,FALSE)</f>
        <v xml:space="preserve">Лесников Арсений </v>
      </c>
      <c r="C34" s="9">
        <f>VLOOKUP($F34,[1]стартЮноши!$A$4:$F$428,3,FALSE)</f>
        <v>2014</v>
      </c>
      <c r="D34" s="9" t="str">
        <f>VLOOKUP($F34,[1]стартЮноши!$A$4:$F$428,4,FALSE)</f>
        <v>Кочевская СШ</v>
      </c>
      <c r="E34" s="10">
        <f>VLOOKUP($F34,[1]стартЮноши!$A$4:$F$428,6,FALSE)</f>
        <v>7.6388888888888999E-3</v>
      </c>
      <c r="F34" s="13">
        <v>44</v>
      </c>
      <c r="G34" s="14">
        <v>1.0810185185185185E-2</v>
      </c>
      <c r="H34" s="14">
        <f t="shared" si="2"/>
        <v>3.1712962962962849E-3</v>
      </c>
      <c r="I34" s="11">
        <v>3</v>
      </c>
      <c r="J34" s="9" t="str">
        <f>VLOOKUP($F34,[1]стартЮноши!$A$4:$G$335,7,FALSE)</f>
        <v>Зотев АА</v>
      </c>
    </row>
    <row r="35" spans="1:10" s="7" customFormat="1" x14ac:dyDescent="0.25">
      <c r="A35" s="15">
        <v>4</v>
      </c>
      <c r="B35" s="15" t="str">
        <f>VLOOKUP($F35,[1]стартЮноши!$A$4:$F$428,2,FALSE)</f>
        <v xml:space="preserve">Гущин Роман </v>
      </c>
      <c r="C35" s="15">
        <f>VLOOKUP($F35,[1]стартЮноши!$A$4:$F$428,3,FALSE)</f>
        <v>2013</v>
      </c>
      <c r="D35" s="15" t="str">
        <f>VLOOKUP($F35,[1]стартЮноши!$A$4:$F$428,4,FALSE)</f>
        <v>ДЮСШ-Кудымкар</v>
      </c>
      <c r="E35" s="16">
        <f>VLOOKUP($F35,[1]стартЮноши!$A$4:$F$428,6,FALSE)</f>
        <v>6.2500000000000003E-3</v>
      </c>
      <c r="F35" s="17">
        <v>36</v>
      </c>
      <c r="G35" s="18">
        <v>9.432870370370371E-3</v>
      </c>
      <c r="H35" s="18">
        <f t="shared" si="2"/>
        <v>3.1828703703703706E-3</v>
      </c>
      <c r="I35" s="20">
        <v>4</v>
      </c>
      <c r="J35" s="15" t="str">
        <f>VLOOKUP($F35,[1]стартЮноши!$A$4:$G$335,7,FALSE)</f>
        <v>Казаринов А.Л.</v>
      </c>
    </row>
    <row r="36" spans="1:10" s="7" customFormat="1" x14ac:dyDescent="0.25">
      <c r="A36" s="15">
        <v>5</v>
      </c>
      <c r="B36" s="15" t="str">
        <f>VLOOKUP($F36,[1]стартЮноши!$A$4:$F$428,2,FALSE)</f>
        <v xml:space="preserve">Вавилин Денис </v>
      </c>
      <c r="C36" s="15">
        <f>VLOOKUP($F36,[1]стартЮноши!$A$4:$F$428,3,FALSE)</f>
        <v>2014</v>
      </c>
      <c r="D36" s="15" t="str">
        <f>VLOOKUP($F36,[1]стартЮноши!$A$4:$F$428,4,FALSE)</f>
        <v>Кочевская СШ</v>
      </c>
      <c r="E36" s="16">
        <f>VLOOKUP($F36,[1]стартЮноши!$A$4:$F$428,6,FALSE)</f>
        <v>5.5555555555555558E-3</v>
      </c>
      <c r="F36" s="17">
        <v>32</v>
      </c>
      <c r="G36" s="18">
        <v>8.7499999999999991E-3</v>
      </c>
      <c r="H36" s="18">
        <f t="shared" si="2"/>
        <v>3.1944444444444433E-3</v>
      </c>
      <c r="I36" s="20">
        <v>5</v>
      </c>
      <c r="J36" s="15" t="str">
        <f>VLOOKUP($F36,[1]стартЮноши!$A$4:$G$335,7,FALSE)</f>
        <v>Зотев АА</v>
      </c>
    </row>
    <row r="37" spans="1:10" s="21" customFormat="1" x14ac:dyDescent="0.25">
      <c r="A37" s="15">
        <v>6</v>
      </c>
      <c r="B37" s="15" t="str">
        <f>VLOOKUP($F37,[1]стартЮноши!$A$4:$F$428,2,FALSE)</f>
        <v xml:space="preserve">Минин Иван </v>
      </c>
      <c r="C37" s="15">
        <f>VLOOKUP($F37,[1]стартЮноши!$A$4:$F$428,3,FALSE)</f>
        <v>2014</v>
      </c>
      <c r="D37" s="15" t="str">
        <f>VLOOKUP($F37,[1]стартЮноши!$A$4:$F$428,4,FALSE)</f>
        <v>Кочевская СШ</v>
      </c>
      <c r="E37" s="16">
        <f>VLOOKUP($F37,[1]стартЮноши!$A$4:$F$428,6,FALSE)</f>
        <v>7.8125000000000104E-3</v>
      </c>
      <c r="F37" s="17">
        <v>45</v>
      </c>
      <c r="G37" s="18">
        <v>1.1018518518518518E-2</v>
      </c>
      <c r="H37" s="18">
        <f t="shared" si="2"/>
        <v>3.2060185185185074E-3</v>
      </c>
      <c r="I37" s="20">
        <v>6</v>
      </c>
      <c r="J37" s="15" t="str">
        <f>VLOOKUP($F37,[1]стартЮноши!$A$4:$G$335,7,FALSE)</f>
        <v>Зотев АА</v>
      </c>
    </row>
    <row r="38" spans="1:10" s="22" customFormat="1" x14ac:dyDescent="0.25">
      <c r="A38" s="15">
        <v>7</v>
      </c>
      <c r="B38" s="15" t="str">
        <f>VLOOKUP($F38,[1]стартЮноши!$A$4:$F$428,2,FALSE)</f>
        <v>Коньшин Сергей</v>
      </c>
      <c r="C38" s="15">
        <f>VLOOKUP($F38,[1]стартЮноши!$A$4:$F$428,3,FALSE)</f>
        <v>2014</v>
      </c>
      <c r="D38" s="15" t="str">
        <f>VLOOKUP($F38,[1]стартЮноши!$A$4:$F$428,4,FALSE)</f>
        <v>ДЮСШ Кудымкар</v>
      </c>
      <c r="E38" s="16">
        <f>VLOOKUP($F38,[1]стартЮноши!$A$4:$F$428,6,FALSE)</f>
        <v>7.2916666666666798E-3</v>
      </c>
      <c r="F38" s="17">
        <v>42</v>
      </c>
      <c r="G38" s="18">
        <v>1.0555555555555554E-2</v>
      </c>
      <c r="H38" s="18">
        <f t="shared" si="2"/>
        <v>3.2638888888888743E-3</v>
      </c>
      <c r="I38" s="20">
        <v>7</v>
      </c>
      <c r="J38" s="15" t="str">
        <f>VLOOKUP($F38,[1]стартЮноши!$A$4:$G$335,7,FALSE)</f>
        <v>Попов С.А.</v>
      </c>
    </row>
    <row r="39" spans="1:10" s="22" customFormat="1" x14ac:dyDescent="0.25">
      <c r="A39" s="15">
        <v>8</v>
      </c>
      <c r="B39" s="15" t="str">
        <f>VLOOKUP($F39,[1]стартЮноши!$A$4:$F$428,2,FALSE)</f>
        <v xml:space="preserve">Тотьмянин Владислав </v>
      </c>
      <c r="C39" s="15">
        <f>VLOOKUP($F39,[1]стартЮноши!$A$4:$F$428,3,FALSE)</f>
        <v>2014</v>
      </c>
      <c r="D39" s="15" t="str">
        <f>VLOOKUP($F39,[1]стартЮноши!$A$4:$F$428,4,FALSE)</f>
        <v>ДЮСШ-Кудымкар</v>
      </c>
      <c r="E39" s="16">
        <f>VLOOKUP($F39,[1]стартЮноши!$A$4:$F$428,6,FALSE)</f>
        <v>9.7222222222222501E-3</v>
      </c>
      <c r="F39" s="17">
        <v>56</v>
      </c>
      <c r="G39" s="18">
        <v>1.3113425925925926E-2</v>
      </c>
      <c r="H39" s="18">
        <f t="shared" si="2"/>
        <v>3.3912037037036758E-3</v>
      </c>
      <c r="I39" s="20">
        <v>8</v>
      </c>
      <c r="J39" s="15" t="str">
        <f>VLOOKUP($F39,[1]стартЮноши!$A$4:$G$335,7,FALSE)</f>
        <v>Казаринов А.Л.</v>
      </c>
    </row>
    <row r="40" spans="1:10" x14ac:dyDescent="0.25">
      <c r="A40" s="15">
        <v>9</v>
      </c>
      <c r="B40" s="15" t="str">
        <f>VLOOKUP($F40,[1]стартЮноши!$A$4:$F$428,2,FALSE)</f>
        <v xml:space="preserve">Радостев Денис </v>
      </c>
      <c r="C40" s="15">
        <f>VLOOKUP($F40,[1]стартЮноши!$A$4:$F$428,3,FALSE)</f>
        <v>2013</v>
      </c>
      <c r="D40" s="15" t="str">
        <f>VLOOKUP($F40,[1]стартЮноши!$A$4:$F$428,4,FALSE)</f>
        <v>ДЮСШ-Кудымкар</v>
      </c>
      <c r="E40" s="16">
        <f>VLOOKUP($F40,[1]стартЮноши!$A$4:$F$428,6,FALSE)</f>
        <v>8.8541666666666907E-3</v>
      </c>
      <c r="F40" s="17">
        <v>51</v>
      </c>
      <c r="G40" s="18">
        <v>1.2268518518518519E-2</v>
      </c>
      <c r="H40" s="18">
        <f t="shared" si="2"/>
        <v>3.4143518518518282E-3</v>
      </c>
      <c r="I40" s="20">
        <v>9</v>
      </c>
      <c r="J40" s="15" t="str">
        <f>VLOOKUP($F40,[1]стартЮноши!$A$4:$G$335,7,FALSE)</f>
        <v>Попов Т.А.</v>
      </c>
    </row>
    <row r="41" spans="1:10" x14ac:dyDescent="0.25">
      <c r="A41" s="15">
        <v>10</v>
      </c>
      <c r="B41" s="15" t="str">
        <f>VLOOKUP($F41,[1]стартЮноши!$A$4:$F$428,2,FALSE)</f>
        <v xml:space="preserve">Суранов Михаил </v>
      </c>
      <c r="C41" s="15">
        <f>VLOOKUP($F41,[1]стартЮноши!$A$4:$F$428,3,FALSE)</f>
        <v>2013</v>
      </c>
      <c r="D41" s="15" t="str">
        <f>VLOOKUP($F41,[1]стартЮноши!$A$4:$F$428,4,FALSE)</f>
        <v>ДЮСШ-Кудымкар</v>
      </c>
      <c r="E41" s="16">
        <f>VLOOKUP($F41,[1]стартЮноши!$A$4:$F$428,6,FALSE)</f>
        <v>9.3750000000000205E-3</v>
      </c>
      <c r="F41" s="17">
        <v>54</v>
      </c>
      <c r="G41" s="18">
        <v>1.2800925925925926E-2</v>
      </c>
      <c r="H41" s="18">
        <f t="shared" si="2"/>
        <v>3.4259259259259052E-3</v>
      </c>
      <c r="I41" s="20">
        <v>10</v>
      </c>
      <c r="J41" s="15" t="str">
        <f>VLOOKUP($F41,[1]стартЮноши!$A$4:$G$335,7,FALSE)</f>
        <v>Попов Т.А.</v>
      </c>
    </row>
    <row r="42" spans="1:10" x14ac:dyDescent="0.25">
      <c r="A42" s="15">
        <v>11</v>
      </c>
      <c r="B42" s="15" t="str">
        <f>VLOOKUP($F42,[1]стартЮноши!$A$4:$F$428,2,FALSE)</f>
        <v>Гасанов Худаверди</v>
      </c>
      <c r="C42" s="15">
        <f>VLOOKUP($F42,[1]стартЮноши!$A$4:$F$428,3,FALSE)</f>
        <v>2013</v>
      </c>
      <c r="D42" s="15" t="str">
        <f>VLOOKUP($F42,[1]стартЮноши!$A$4:$F$428,4,FALSE)</f>
        <v>ДЮСШ Кудымкар</v>
      </c>
      <c r="E42" s="16">
        <f>VLOOKUP($F42,[1]стартЮноши!$A$4:$F$428,6,FALSE)</f>
        <v>6.0763888888888899E-3</v>
      </c>
      <c r="F42" s="17">
        <v>35</v>
      </c>
      <c r="G42" s="18">
        <v>9.5486111111111101E-3</v>
      </c>
      <c r="H42" s="18">
        <f t="shared" si="2"/>
        <v>3.4722222222222203E-3</v>
      </c>
      <c r="I42" s="20">
        <v>11</v>
      </c>
      <c r="J42" s="15" t="str">
        <f>VLOOKUP($F42,[1]стартЮноши!$A$4:$G$335,7,FALSE)</f>
        <v>Попов С.А.</v>
      </c>
    </row>
    <row r="43" spans="1:10" s="23" customFormat="1" x14ac:dyDescent="0.25">
      <c r="A43" s="15">
        <v>12</v>
      </c>
      <c r="B43" s="15" t="str">
        <f>VLOOKUP($F43,[1]стартЮноши!$A$4:$F$428,2,FALSE)</f>
        <v>Гасанов Гурбан</v>
      </c>
      <c r="C43" s="15">
        <f>VLOOKUP($F43,[1]стартЮноши!$A$4:$F$428,3,FALSE)</f>
        <v>2014</v>
      </c>
      <c r="D43" s="15" t="str">
        <f>VLOOKUP($F43,[1]стартЮноши!$A$4:$F$428,4,FALSE)</f>
        <v>ДЮСШ Кудымкар</v>
      </c>
      <c r="E43" s="16">
        <f>VLOOKUP($F43,[1]стартЮноши!$A$4:$F$428,6,FALSE)</f>
        <v>5.9027777777777802E-3</v>
      </c>
      <c r="F43" s="17">
        <v>34</v>
      </c>
      <c r="G43" s="18">
        <v>9.4444444444444445E-3</v>
      </c>
      <c r="H43" s="18">
        <f t="shared" si="2"/>
        <v>3.5416666666666643E-3</v>
      </c>
      <c r="I43" s="20">
        <v>12</v>
      </c>
      <c r="J43" s="15" t="str">
        <f>VLOOKUP($F43,[1]стартЮноши!$A$4:$G$335,7,FALSE)</f>
        <v>Попов С.А.</v>
      </c>
    </row>
    <row r="44" spans="1:10" x14ac:dyDescent="0.25">
      <c r="A44" s="15">
        <v>13</v>
      </c>
      <c r="B44" s="15" t="str">
        <f>VLOOKUP($F44,[1]стартЮноши!$A$4:$F$428,2,FALSE)</f>
        <v>Подъянов Владислав</v>
      </c>
      <c r="C44" s="15">
        <f>VLOOKUP($F44,[1]стартЮноши!$A$4:$F$428,3,FALSE)</f>
        <v>2014</v>
      </c>
      <c r="D44" s="15" t="str">
        <f>VLOOKUP($F44,[1]стартЮноши!$A$4:$F$428,4,FALSE)</f>
        <v>ДЮСШ-Белоево</v>
      </c>
      <c r="E44" s="16">
        <f>VLOOKUP($F44,[1]стартЮноши!$A$4:$F$428,6,FALSE)</f>
        <v>8.6805555555555698E-3</v>
      </c>
      <c r="F44" s="17">
        <v>50</v>
      </c>
      <c r="G44" s="18">
        <v>1.2430555555555554E-2</v>
      </c>
      <c r="H44" s="18">
        <f t="shared" si="2"/>
        <v>3.7499999999999842E-3</v>
      </c>
      <c r="I44" s="20">
        <v>13</v>
      </c>
      <c r="J44" s="15" t="str">
        <f>VLOOKUP($F44,[1]стартЮноши!$A$4:$G$335,7,FALSE)</f>
        <v>Старцев В.А.</v>
      </c>
    </row>
    <row r="45" spans="1:10" x14ac:dyDescent="0.25">
      <c r="A45" s="15">
        <v>14</v>
      </c>
      <c r="B45" s="15" t="str">
        <f>VLOOKUP($F45,[1]стартЮноши!$A$4:$F$428,2,FALSE)</f>
        <v xml:space="preserve">Калин Дмитрий </v>
      </c>
      <c r="C45" s="15">
        <f>VLOOKUP($F45,[1]стартЮноши!$A$4:$F$428,3,FALSE)</f>
        <v>2013</v>
      </c>
      <c r="D45" s="15" t="str">
        <f>VLOOKUP($F45,[1]стартЮноши!$A$4:$F$428,4,FALSE)</f>
        <v>ДЮСШ-Кудымкар</v>
      </c>
      <c r="E45" s="16">
        <f>VLOOKUP($F45,[1]стартЮноши!$A$4:$F$428,6,FALSE)</f>
        <v>7.1180555555555598E-3</v>
      </c>
      <c r="F45" s="17">
        <v>41</v>
      </c>
      <c r="G45" s="18">
        <v>1.087962962962963E-2</v>
      </c>
      <c r="H45" s="18">
        <f t="shared" si="2"/>
        <v>3.76157407407407E-3</v>
      </c>
      <c r="I45" s="20">
        <v>14</v>
      </c>
      <c r="J45" s="15" t="str">
        <f>VLOOKUP($F45,[1]стартЮноши!$A$4:$G$335,7,FALSE)</f>
        <v>Попов Т.А.</v>
      </c>
    </row>
    <row r="46" spans="1:10" x14ac:dyDescent="0.25">
      <c r="A46" s="15">
        <v>15</v>
      </c>
      <c r="B46" s="15" t="str">
        <f>VLOOKUP($F46,[1]стартЮноши!$A$4:$F$428,2,FALSE)</f>
        <v>Давыдов Лев</v>
      </c>
      <c r="C46" s="15">
        <f>VLOOKUP($F46,[1]стартЮноши!$A$4:$F$428,3,FALSE)</f>
        <v>2013</v>
      </c>
      <c r="D46" s="15" t="str">
        <f>VLOOKUP($F46,[1]стартЮноши!$A$4:$F$428,4,FALSE)</f>
        <v>ДЮСШ Карагай</v>
      </c>
      <c r="E46" s="16">
        <f>VLOOKUP($F46,[1]стартЮноши!$A$4:$F$428,6,FALSE)</f>
        <v>6.4236111111111204E-3</v>
      </c>
      <c r="F46" s="17">
        <v>37</v>
      </c>
      <c r="G46" s="18">
        <v>1.0555555555555554E-2</v>
      </c>
      <c r="H46" s="18">
        <f t="shared" si="2"/>
        <v>4.1319444444444338E-3</v>
      </c>
      <c r="I46" s="20">
        <v>15</v>
      </c>
      <c r="J46" s="15" t="str">
        <f>VLOOKUP($F46,[1]стартЮноши!$A$4:$G$335,7,FALSE)</f>
        <v>Пономарева Т.В.</v>
      </c>
    </row>
    <row r="47" spans="1:10" x14ac:dyDescent="0.25">
      <c r="A47" s="15">
        <v>16</v>
      </c>
      <c r="B47" s="15" t="str">
        <f>VLOOKUP($F47,[1]стартЮноши!$A$4:$F$428,2,FALSE)</f>
        <v>Баяндин Максим</v>
      </c>
      <c r="C47" s="15">
        <f>VLOOKUP($F47,[1]стартЮноши!$A$4:$F$428,3,FALSE)</f>
        <v>2013</v>
      </c>
      <c r="D47" s="15" t="str">
        <f>VLOOKUP($F47,[1]стартЮноши!$A$4:$F$428,4,FALSE)</f>
        <v>ДЮСШ-Егорово</v>
      </c>
      <c r="E47" s="16">
        <f>VLOOKUP($F47,[1]стартЮноши!$A$4:$F$428,6,FALSE)</f>
        <v>1.0590277777777799E-2</v>
      </c>
      <c r="F47" s="17">
        <v>61</v>
      </c>
      <c r="G47" s="18">
        <v>1.4745370370370372E-2</v>
      </c>
      <c r="H47" s="18">
        <f t="shared" si="2"/>
        <v>4.1550925925925731E-3</v>
      </c>
      <c r="I47" s="20">
        <v>16</v>
      </c>
      <c r="J47" s="15" t="str">
        <f>VLOOKUP($F47,[1]стартЮноши!$A$4:$G$335,7,FALSE)</f>
        <v>Полуянов В.К.</v>
      </c>
    </row>
    <row r="48" spans="1:10" x14ac:dyDescent="0.25">
      <c r="A48" s="15">
        <v>17</v>
      </c>
      <c r="B48" s="15" t="str">
        <f>VLOOKUP($F48,[1]стартЮноши!$A$4:$F$428,2,FALSE)</f>
        <v>Боталов Тимофей</v>
      </c>
      <c r="C48" s="15">
        <f>VLOOKUP($F48,[1]стартЮноши!$A$4:$F$428,3,FALSE)</f>
        <v>2013</v>
      </c>
      <c r="D48" s="15" t="str">
        <f>VLOOKUP($F48,[1]стартЮноши!$A$4:$F$428,4,FALSE)</f>
        <v>ДЮСШ Кудымкар</v>
      </c>
      <c r="E48" s="16">
        <f>VLOOKUP($F48,[1]стартЮноши!$A$4:$F$428,6,FALSE)</f>
        <v>5.3819444444444453E-3</v>
      </c>
      <c r="F48" s="17">
        <v>31</v>
      </c>
      <c r="G48" s="18">
        <v>9.6759259259259264E-3</v>
      </c>
      <c r="H48" s="18">
        <f t="shared" si="2"/>
        <v>4.2939814814814811E-3</v>
      </c>
      <c r="I48" s="20">
        <v>17</v>
      </c>
      <c r="J48" s="15" t="str">
        <f>VLOOKUP($F48,[1]стартЮноши!$A$4:$G$335,7,FALSE)</f>
        <v>Попов С.А.</v>
      </c>
    </row>
    <row r="49" spans="1:10" x14ac:dyDescent="0.25">
      <c r="A49" s="15">
        <v>18</v>
      </c>
      <c r="B49" s="15" t="str">
        <f>VLOOKUP($F49,[1]стартЮноши!$A$4:$F$428,2,FALSE)</f>
        <v>Щукин Станислав</v>
      </c>
      <c r="C49" s="15">
        <f>VLOOKUP($F49,[1]стартЮноши!$A$4:$F$428,3,FALSE)</f>
        <v>2014</v>
      </c>
      <c r="D49" s="15" t="str">
        <f>VLOOKUP($F49,[1]стартЮноши!$A$4:$F$428,4,FALSE)</f>
        <v>ДЮСШ-Белоево</v>
      </c>
      <c r="E49" s="16">
        <f>VLOOKUP($F49,[1]стартЮноши!$A$4:$F$428,6,FALSE)</f>
        <v>1.0416666666666701E-2</v>
      </c>
      <c r="F49" s="17">
        <v>60</v>
      </c>
      <c r="G49" s="18">
        <v>1.6493055555555556E-2</v>
      </c>
      <c r="H49" s="18">
        <f t="shared" si="2"/>
        <v>6.0763888888888552E-3</v>
      </c>
      <c r="I49" s="20">
        <v>18</v>
      </c>
      <c r="J49" s="15" t="str">
        <f>VLOOKUP($F49,[1]стартЮноши!$A$4:$G$335,7,FALSE)</f>
        <v>Старцев В.А.</v>
      </c>
    </row>
    <row r="50" spans="1:10" x14ac:dyDescent="0.25">
      <c r="A50" s="15">
        <v>19</v>
      </c>
      <c r="B50" s="15" t="str">
        <f>VLOOKUP($F50,[1]стартЮноши!$A$4:$F$428,2,FALSE)</f>
        <v>Могила Ян</v>
      </c>
      <c r="C50" s="15">
        <f>VLOOKUP($F50,[1]стартЮноши!$A$4:$F$428,3,FALSE)</f>
        <v>2013</v>
      </c>
      <c r="D50" s="15" t="str">
        <f>VLOOKUP($F50,[1]стартЮноши!$A$4:$F$428,4,FALSE)</f>
        <v>Школа-сад №12</v>
      </c>
      <c r="E50" s="16">
        <f>VLOOKUP($F50,[1]стартЮноши!$A$4:$F$428,6,FALSE)</f>
        <v>7.9861111111111296E-3</v>
      </c>
      <c r="F50" s="17">
        <v>46</v>
      </c>
      <c r="G50" s="24">
        <v>1.4224537037037037E-2</v>
      </c>
      <c r="H50" s="18">
        <f>G51-E50</f>
        <v>5.6481481481481279E-3</v>
      </c>
      <c r="I50" s="20">
        <v>19</v>
      </c>
      <c r="J50" s="15" t="str">
        <f>VLOOKUP($F50,[1]стартЮноши!$A$4:$G$335,7,FALSE)</f>
        <v>Мышкин М.В.</v>
      </c>
    </row>
    <row r="51" spans="1:10" x14ac:dyDescent="0.25">
      <c r="A51" s="15">
        <v>20</v>
      </c>
      <c r="B51" s="15" t="str">
        <f>VLOOKUP($F51,[1]стартЮноши!$A$4:$F$428,2,FALSE)</f>
        <v>Ермаков Виталий</v>
      </c>
      <c r="C51" s="15">
        <f>VLOOKUP($F51,[1]стартЮноши!$A$4:$F$428,3,FALSE)</f>
        <v>2014</v>
      </c>
      <c r="D51" s="15" t="str">
        <f>VLOOKUP($F51,[1]стартЮноши!$A$4:$F$428,4,FALSE)</f>
        <v>ДЮСШ-Белоево</v>
      </c>
      <c r="E51" s="16">
        <f>VLOOKUP($F51,[1]стартЮноши!$A$4:$F$428,6,FALSE)</f>
        <v>6.7708333333333396E-3</v>
      </c>
      <c r="F51" s="17">
        <v>39</v>
      </c>
      <c r="G51" s="18">
        <v>1.3634259259259257E-2</v>
      </c>
      <c r="H51" s="18">
        <f>G51-E51</f>
        <v>6.8634259259259178E-3</v>
      </c>
      <c r="I51" s="20">
        <v>20</v>
      </c>
      <c r="J51" s="15" t="str">
        <f>VLOOKUP($F51,[1]стартЮноши!$A$4:$G$335,7,FALSE)</f>
        <v>Старцев В.А.</v>
      </c>
    </row>
    <row r="52" spans="1:10" x14ac:dyDescent="0.25">
      <c r="A52" s="15">
        <v>21</v>
      </c>
      <c r="B52" s="15" t="str">
        <f>VLOOKUP($F52,[1]стартЮноши!$A$4:$F$428,2,FALSE)</f>
        <v>Галкин Максим</v>
      </c>
      <c r="C52" s="15">
        <f>VLOOKUP($F52,[1]стартЮноши!$A$4:$F$428,3,FALSE)</f>
        <v>2013</v>
      </c>
      <c r="D52" s="15" t="str">
        <f>VLOOKUP($F52,[1]стартЮноши!$A$4:$F$428,4,FALSE)</f>
        <v>Школа-сад №12</v>
      </c>
      <c r="E52" s="16">
        <f>VLOOKUP($F52,[1]стартЮноши!$A$4:$F$428,6,FALSE)</f>
        <v>5.7291666666666697E-3</v>
      </c>
      <c r="F52" s="17">
        <v>33</v>
      </c>
      <c r="G52" s="18">
        <v>1.2685185185185183E-2</v>
      </c>
      <c r="H52" s="18">
        <f>G52-E52</f>
        <v>6.9560185185185133E-3</v>
      </c>
      <c r="I52" s="20">
        <v>21</v>
      </c>
      <c r="J52" s="15" t="str">
        <f>VLOOKUP($F52,[1]стартЮноши!$A$4:$G$335,7,FALSE)</f>
        <v>Мышкин М.В.</v>
      </c>
    </row>
    <row r="53" spans="1:10" x14ac:dyDescent="0.25">
      <c r="A53" s="15">
        <v>22</v>
      </c>
      <c r="B53" s="15" t="str">
        <f>VLOOKUP($F53,[1]стартЮноши!$A$4:$F$428,2,FALSE)</f>
        <v>Белавин Артем</v>
      </c>
      <c r="C53" s="15">
        <f>VLOOKUP($F53,[1]стартЮноши!$A$4:$F$428,3,FALSE)</f>
        <v>2013</v>
      </c>
      <c r="D53" s="15" t="str">
        <f>VLOOKUP($F53,[1]стартЮноши!$A$4:$F$428,4,FALSE)</f>
        <v>Школа-сад №12</v>
      </c>
      <c r="E53" s="16">
        <f>VLOOKUP($F53,[1]стартЮноши!$A$4:$F$428,6,FALSE)</f>
        <v>5.208333333333333E-3</v>
      </c>
      <c r="F53" s="17">
        <v>30</v>
      </c>
      <c r="G53" s="18">
        <v>1.2870370370370372E-2</v>
      </c>
      <c r="H53" s="18">
        <f>G53-E53</f>
        <v>7.6620370370370392E-3</v>
      </c>
      <c r="I53" s="20">
        <v>22</v>
      </c>
      <c r="J53" s="15" t="str">
        <f>VLOOKUP($F53,[1]стартЮноши!$A$4:$G$335,7,FALSE)</f>
        <v>Мышкин М.В.</v>
      </c>
    </row>
    <row r="54" spans="1:10" x14ac:dyDescent="0.25">
      <c r="A54" s="15">
        <v>23</v>
      </c>
      <c r="B54" s="15" t="str">
        <f>VLOOKUP($F54,[1]стартЮноши!$A$4:$F$428,2,FALSE)</f>
        <v>Радостев Тимур</v>
      </c>
      <c r="C54" s="15">
        <f>VLOOKUP($F54,[1]стартЮноши!$A$4:$F$428,3,FALSE)</f>
        <v>2013</v>
      </c>
      <c r="D54" s="15" t="str">
        <f>VLOOKUP($F54,[1]стартЮноши!$A$4:$F$428,4,FALSE)</f>
        <v>Школа-сад №12</v>
      </c>
      <c r="E54" s="16">
        <f>VLOOKUP($F54,[1]стартЮноши!$A$4:$F$428,6,FALSE)</f>
        <v>9.0277777777777995E-3</v>
      </c>
      <c r="F54" s="17">
        <v>52</v>
      </c>
      <c r="G54" s="25">
        <v>1.7071759259259259E-2</v>
      </c>
      <c r="H54" s="18">
        <f>G54-E54</f>
        <v>8.0439814814814593E-3</v>
      </c>
      <c r="I54" s="20">
        <v>23</v>
      </c>
      <c r="J54" s="15" t="str">
        <f>VLOOKUP($F54,[1]стартЮноши!$A$4:$G$335,7,FALSE)</f>
        <v>Мышкин М.В.</v>
      </c>
    </row>
    <row r="55" spans="1:10" x14ac:dyDescent="0.25">
      <c r="A55" s="15"/>
      <c r="B55" s="36" t="s">
        <v>18</v>
      </c>
      <c r="C55" s="37"/>
      <c r="D55" s="38"/>
      <c r="E55" s="16"/>
      <c r="F55" s="17"/>
      <c r="G55" s="18"/>
      <c r="H55" s="18"/>
      <c r="I55" s="20"/>
      <c r="J55" s="9"/>
    </row>
    <row r="56" spans="1:10" x14ac:dyDescent="0.25">
      <c r="A56" s="9">
        <v>1</v>
      </c>
      <c r="B56" s="9" t="str">
        <f>VLOOKUP($F56,[1]стартЮноши!$A$4:$F$428,2,FALSE)</f>
        <v>Боталов Валерий Ник.</v>
      </c>
      <c r="C56" s="9">
        <f>VLOOKUP($F56,[1]стартЮноши!$A$4:$F$428,3,FALSE)</f>
        <v>1947</v>
      </c>
      <c r="D56" s="9" t="str">
        <f>VLOOKUP($F56,[1]стартЮноши!$A$4:$F$428,4,FALSE)</f>
        <v>Юсьва-ветераны</v>
      </c>
      <c r="E56" s="10">
        <f>VLOOKUP($F56,[1]стартЮноши!$A$4:$F$428,6,FALSE)</f>
        <v>1.3368055555555557E-2</v>
      </c>
      <c r="F56" s="13">
        <v>77</v>
      </c>
      <c r="G56" s="26">
        <v>1.7303240740740741E-2</v>
      </c>
      <c r="H56" s="14">
        <f>G56-E56</f>
        <v>3.9351851851851839E-3</v>
      </c>
      <c r="I56" s="11">
        <v>1</v>
      </c>
      <c r="J56" s="9">
        <f>VLOOKUP($F56,[1]стартЮноши!$A$4:$G$335,7,FALSE)</f>
        <v>0</v>
      </c>
    </row>
    <row r="57" spans="1:10" x14ac:dyDescent="0.25">
      <c r="A57" s="9"/>
      <c r="B57" s="9"/>
      <c r="C57" s="9"/>
      <c r="D57" s="9"/>
      <c r="E57" s="10"/>
      <c r="F57" s="13"/>
      <c r="G57" s="26"/>
      <c r="H57" s="14"/>
      <c r="I57" s="11"/>
      <c r="J57" s="9"/>
    </row>
    <row r="58" spans="1:10" x14ac:dyDescent="0.25">
      <c r="A58"/>
      <c r="B58" s="39" t="s">
        <v>32</v>
      </c>
      <c r="C58" s="39"/>
      <c r="D58" s="39"/>
      <c r="E58" s="30"/>
      <c r="F58" s="30"/>
      <c r="G58" s="30"/>
      <c r="H58" s="30"/>
      <c r="I58" s="30"/>
    </row>
    <row r="59" spans="1:10" x14ac:dyDescent="0.25">
      <c r="A59" s="9" t="s">
        <v>15</v>
      </c>
      <c r="B59" s="9" t="s">
        <v>5</v>
      </c>
      <c r="C59" s="9" t="s">
        <v>6</v>
      </c>
      <c r="D59" s="9" t="s">
        <v>7</v>
      </c>
      <c r="E59" s="10" t="s">
        <v>8</v>
      </c>
      <c r="F59" s="9" t="s">
        <v>9</v>
      </c>
      <c r="G59" s="10" t="s">
        <v>10</v>
      </c>
      <c r="H59" s="14" t="s">
        <v>11</v>
      </c>
      <c r="I59" s="9" t="s">
        <v>12</v>
      </c>
      <c r="J59" s="9" t="s">
        <v>16</v>
      </c>
    </row>
    <row r="60" spans="1:10" x14ac:dyDescent="0.25">
      <c r="A60" s="33">
        <v>1</v>
      </c>
      <c r="B60" s="33" t="str">
        <f>VLOOKUP($F60,'[1] стартДевушки'!$A$4:$F$347,2,FALSE)</f>
        <v xml:space="preserve">Рискова Елизавета </v>
      </c>
      <c r="C60" s="33">
        <f>VLOOKUP($F60,'[1] стартДевушки'!$A$4:$F$347,3,FALSE)</f>
        <v>2013</v>
      </c>
      <c r="D60" s="33" t="str">
        <f>VLOOKUP($F60,'[1] стартДевушки'!$A$4:$F$347,4,FALSE)</f>
        <v>ДЮСШ-Кудымкар</v>
      </c>
      <c r="E60" s="34">
        <f>VLOOKUP($F60,'[1] стартДевушки'!$A$4:$F$347,6,FALSE)</f>
        <v>1.0937500000000001E-2</v>
      </c>
      <c r="F60" s="13">
        <v>63</v>
      </c>
      <c r="G60" s="14">
        <v>1.3715277777777778E-2</v>
      </c>
      <c r="H60" s="34">
        <f t="shared" ref="H60:H71" si="3">G60-E60</f>
        <v>2.7777777777777766E-3</v>
      </c>
      <c r="I60" s="33">
        <v>1</v>
      </c>
      <c r="J60" s="9" t="str">
        <f>VLOOKUP($F60,'[1] стартДевушки'!$A$4:$G$347,7,FALSE)</f>
        <v>Попов Т.А.</v>
      </c>
    </row>
    <row r="61" spans="1:10" x14ac:dyDescent="0.25">
      <c r="A61" s="33">
        <v>2</v>
      </c>
      <c r="B61" s="33" t="str">
        <f>VLOOKUP($F61,'[1] стартДевушки'!$A$4:$F$347,2,FALSE)</f>
        <v xml:space="preserve">Минина София </v>
      </c>
      <c r="C61" s="33">
        <f>VLOOKUP($F61,'[1] стартДевушки'!$A$4:$F$347,3,FALSE)</f>
        <v>2014</v>
      </c>
      <c r="D61" s="33" t="str">
        <f>VLOOKUP($F61,'[1] стартДевушки'!$A$4:$F$347,4,FALSE)</f>
        <v>Кочевская СШ</v>
      </c>
      <c r="E61" s="34">
        <f>VLOOKUP($F61,'[1] стартДевушки'!$A$4:$F$347,6,FALSE)</f>
        <v>1.16319444444444E-2</v>
      </c>
      <c r="F61" s="13">
        <v>67</v>
      </c>
      <c r="G61" s="14">
        <v>1.4722222222222222E-2</v>
      </c>
      <c r="H61" s="34">
        <f t="shared" si="3"/>
        <v>3.090277777777822E-3</v>
      </c>
      <c r="I61" s="33">
        <v>2</v>
      </c>
      <c r="J61" s="9" t="str">
        <f>VLOOKUP($F61,'[1] стартДевушки'!$A$4:$G$347,7,FALSE)</f>
        <v>Зотев АА</v>
      </c>
    </row>
    <row r="62" spans="1:10" x14ac:dyDescent="0.25">
      <c r="A62" s="33">
        <v>3</v>
      </c>
      <c r="B62" s="33" t="str">
        <f>VLOOKUP($F62,'[1] стартДевушки'!$A$4:$F$347,2,FALSE)</f>
        <v xml:space="preserve">Радостева Алиса </v>
      </c>
      <c r="C62" s="33">
        <f>VLOOKUP($F62,'[1] стартДевушки'!$A$4:$F$347,3,FALSE)</f>
        <v>2013</v>
      </c>
      <c r="D62" s="33" t="str">
        <f>VLOOKUP($F62,'[1] стартДевушки'!$A$4:$F$347,4,FALSE)</f>
        <v>ДЮСШ-Кудымкар</v>
      </c>
      <c r="E62" s="34">
        <f>VLOOKUP($F62,'[1] стартДевушки'!$A$4:$F$347,6,FALSE)</f>
        <v>1.1111111111111112E-2</v>
      </c>
      <c r="F62" s="13">
        <v>64</v>
      </c>
      <c r="G62" s="14">
        <v>1.4212962962962962E-2</v>
      </c>
      <c r="H62" s="34">
        <f t="shared" si="3"/>
        <v>3.1018518518518504E-3</v>
      </c>
      <c r="I62" s="33">
        <v>3</v>
      </c>
      <c r="J62" s="9" t="str">
        <f>VLOOKUP($F62,'[1] стартДевушки'!$A$4:$G$347,7,FALSE)</f>
        <v>Попов Т.А.</v>
      </c>
    </row>
    <row r="63" spans="1:10" x14ac:dyDescent="0.25">
      <c r="A63" s="31">
        <v>4</v>
      </c>
      <c r="B63" s="31" t="str">
        <f>VLOOKUP($F63,'[1] стартДевушки'!$A$4:$F$347,2,FALSE)</f>
        <v>Коняева Каролина</v>
      </c>
      <c r="C63" s="31">
        <f>VLOOKUP($F63,'[1] стартДевушки'!$A$4:$F$347,3,FALSE)</f>
        <v>2014</v>
      </c>
      <c r="D63" s="31" t="str">
        <f>VLOOKUP($F63,'[1] стартДевушки'!$A$4:$F$347,4,FALSE)</f>
        <v>ДЮСШ Карагай</v>
      </c>
      <c r="E63" s="32">
        <f>VLOOKUP($F63,'[1] стартДевушки'!$A$4:$F$347,6,FALSE)</f>
        <v>1.19791666666667E-2</v>
      </c>
      <c r="F63" s="17">
        <v>69</v>
      </c>
      <c r="G63" s="18">
        <v>1.5358796296296296E-2</v>
      </c>
      <c r="H63" s="32">
        <f t="shared" si="3"/>
        <v>3.3796296296295953E-3</v>
      </c>
      <c r="I63" s="31">
        <v>4</v>
      </c>
      <c r="J63" s="35" t="str">
        <f>VLOOKUP($F63,'[1] стартДевушки'!$A$4:$G$347,7,FALSE)</f>
        <v>Пономарева Т.В.</v>
      </c>
    </row>
    <row r="64" spans="1:10" x14ac:dyDescent="0.25">
      <c r="A64" s="33">
        <v>5</v>
      </c>
      <c r="B64" s="31" t="str">
        <f>VLOOKUP($F64,'[1] стартДевушки'!$A$4:$F$347,2,FALSE)</f>
        <v>Болкисова Анастасия</v>
      </c>
      <c r="C64" s="31">
        <f>VLOOKUP($F64,'[1] стартДевушки'!$A$4:$F$347,3,FALSE)</f>
        <v>2014</v>
      </c>
      <c r="D64" s="31" t="str">
        <f>VLOOKUP($F64,'[1] стартДевушки'!$A$4:$F$347,4,FALSE)</f>
        <v>ДЮСШ Карагай</v>
      </c>
      <c r="E64" s="32">
        <f>VLOOKUP($F64,'[1] стартДевушки'!$A$4:$F$347,6,FALSE)</f>
        <v>1.2673611111111101E-2</v>
      </c>
      <c r="F64" s="17">
        <v>73</v>
      </c>
      <c r="G64" s="18">
        <v>1.6273148148148148E-2</v>
      </c>
      <c r="H64" s="32">
        <f t="shared" si="3"/>
        <v>3.5995370370370469E-3</v>
      </c>
      <c r="I64" s="33">
        <v>5</v>
      </c>
      <c r="J64" s="15" t="str">
        <f>VLOOKUP($F64,'[1] стартДевушки'!$A$4:$G$347,7,FALSE)</f>
        <v>Пономарева Т.В.</v>
      </c>
    </row>
    <row r="65" spans="1:10" x14ac:dyDescent="0.25">
      <c r="A65" s="33">
        <v>6</v>
      </c>
      <c r="B65" s="31" t="str">
        <f>VLOOKUP($F65,'[1] стартДевушки'!$A$4:$F$347,2,FALSE)</f>
        <v>Мутовкина Карина</v>
      </c>
      <c r="C65" s="31">
        <f>VLOOKUP($F65,'[1] стартДевушки'!$A$4:$F$347,3,FALSE)</f>
        <v>2014</v>
      </c>
      <c r="D65" s="31" t="str">
        <f>VLOOKUP($F65,'[1] стартДевушки'!$A$4:$F$347,4,FALSE)</f>
        <v>ДЮСШ-Егорова</v>
      </c>
      <c r="E65" s="32">
        <f>VLOOKUP($F65,'[1] стартДевушки'!$A$4:$F$347,6,FALSE)</f>
        <v>1.3020833333333299E-2</v>
      </c>
      <c r="F65" s="17">
        <v>75</v>
      </c>
      <c r="G65" s="18">
        <v>1.6840277777777777E-2</v>
      </c>
      <c r="H65" s="32">
        <f t="shared" si="3"/>
        <v>3.8194444444444777E-3</v>
      </c>
      <c r="I65" s="33">
        <v>6</v>
      </c>
      <c r="J65" s="15" t="str">
        <f>VLOOKUP($F65,'[1] стартДевушки'!$A$4:$G$347,7,FALSE)</f>
        <v>Полуянов В.К.</v>
      </c>
    </row>
    <row r="66" spans="1:10" x14ac:dyDescent="0.25">
      <c r="A66" s="31">
        <v>7</v>
      </c>
      <c r="B66" s="31" t="str">
        <f>VLOOKUP($F66,'[1] стартДевушки'!$A$4:$F$347,2,FALSE)</f>
        <v>Лесникова Надежда</v>
      </c>
      <c r="C66" s="31">
        <f>VLOOKUP($F66,'[1] стартДевушки'!$A$4:$F$347,3,FALSE)</f>
        <v>2014</v>
      </c>
      <c r="D66" s="31" t="str">
        <f>VLOOKUP($F66,'[1] стартДевушки'!$A$4:$F$347,4,FALSE)</f>
        <v>ДЮСШ-Егорова</v>
      </c>
      <c r="E66" s="32">
        <f>VLOOKUP($F66,'[1] стартДевушки'!$A$4:$F$347,6,FALSE)</f>
        <v>1.3194444444444399E-2</v>
      </c>
      <c r="F66" s="17">
        <v>76</v>
      </c>
      <c r="G66" s="18">
        <v>1.7187499999999998E-2</v>
      </c>
      <c r="H66" s="32">
        <f t="shared" si="3"/>
        <v>3.9930555555555986E-3</v>
      </c>
      <c r="I66" s="31">
        <v>7</v>
      </c>
      <c r="J66" s="15" t="str">
        <f>VLOOKUP($F66,'[1] стартДевушки'!$A$4:$G$347,7,FALSE)</f>
        <v>Полуянов В.К.</v>
      </c>
    </row>
    <row r="67" spans="1:10" x14ac:dyDescent="0.25">
      <c r="A67" s="33">
        <v>8</v>
      </c>
      <c r="B67" s="31" t="str">
        <f>VLOOKUP($F67,'[1] стартДевушки'!$A$4:$F$347,2,FALSE)</f>
        <v>Афонова Элина</v>
      </c>
      <c r="C67" s="31">
        <f>VLOOKUP($F67,'[1] стартДевушки'!$A$4:$F$347,3,FALSE)</f>
        <v>2014</v>
      </c>
      <c r="D67" s="31" t="str">
        <f>VLOOKUP($F67,'[1] стартДевушки'!$A$4:$F$347,4,FALSE)</f>
        <v>ДЮСШ Кудымкар</v>
      </c>
      <c r="E67" s="32">
        <f>VLOOKUP($F67,'[1] стартДевушки'!$A$4:$F$347,6,FALSE)</f>
        <v>1.2847222222222201E-2</v>
      </c>
      <c r="F67" s="17">
        <v>74</v>
      </c>
      <c r="G67" s="18">
        <v>1.7233796296296296E-2</v>
      </c>
      <c r="H67" s="32">
        <f t="shared" si="3"/>
        <v>4.3865740740740948E-3</v>
      </c>
      <c r="I67" s="33">
        <v>8</v>
      </c>
      <c r="J67" s="15" t="str">
        <f>VLOOKUP($F67,'[1] стартДевушки'!$A$4:$G$347,7,FALSE)</f>
        <v>Попов С.А.</v>
      </c>
    </row>
    <row r="68" spans="1:10" x14ac:dyDescent="0.25">
      <c r="A68" s="33">
        <v>9</v>
      </c>
      <c r="B68" s="31" t="str">
        <f>VLOOKUP($F68,'[1] стартДевушки'!$A$4:$F$347,2,FALSE)</f>
        <v xml:space="preserve">Останина Анна </v>
      </c>
      <c r="C68" s="31">
        <f>VLOOKUP($F68,'[1] стартДевушки'!$A$4:$F$347,3,FALSE)</f>
        <v>2014</v>
      </c>
      <c r="D68" s="31" t="str">
        <f>VLOOKUP($F68,'[1] стартДевушки'!$A$4:$F$347,4,FALSE)</f>
        <v>ДЮСШ-Кудымкар</v>
      </c>
      <c r="E68" s="32">
        <f>VLOOKUP($F68,'[1] стартДевушки'!$A$4:$F$347,6,FALSE)</f>
        <v>1.14583333333333E-2</v>
      </c>
      <c r="F68" s="17">
        <v>66</v>
      </c>
      <c r="G68" s="18">
        <v>1.6157407407407409E-2</v>
      </c>
      <c r="H68" s="32">
        <f t="shared" si="3"/>
        <v>4.699074074074109E-3</v>
      </c>
      <c r="I68" s="33">
        <v>9</v>
      </c>
      <c r="J68" s="15" t="str">
        <f>VLOOKUP($F68,'[1] стартДевушки'!$A$4:$G$347,7,FALSE)</f>
        <v>Попов Т.А.</v>
      </c>
    </row>
    <row r="69" spans="1:10" x14ac:dyDescent="0.25">
      <c r="A69" s="31">
        <v>10</v>
      </c>
      <c r="B69" s="31" t="str">
        <f>VLOOKUP($F69,'[1] стартДевушки'!$A$4:$F$347,2,FALSE)</f>
        <v>Трошева Анна</v>
      </c>
      <c r="C69" s="31">
        <f>VLOOKUP($F69,'[1] стартДевушки'!$A$4:$F$347,3,FALSE)</f>
        <v>2014</v>
      </c>
      <c r="D69" s="31" t="str">
        <f>VLOOKUP($F69,'[1] стартДевушки'!$A$4:$F$347,4,FALSE)</f>
        <v>ДЮСШ-Кудымкар</v>
      </c>
      <c r="E69" s="32">
        <f>VLOOKUP($F69,'[1] стартДевушки'!$A$4:$F$347,6,FALSE)</f>
        <v>1.21527777777777E-2</v>
      </c>
      <c r="F69" s="17">
        <v>70</v>
      </c>
      <c r="G69" s="18">
        <v>1.7962962962962962E-2</v>
      </c>
      <c r="H69" s="32">
        <f t="shared" si="3"/>
        <v>5.8101851851852619E-3</v>
      </c>
      <c r="I69" s="31">
        <v>10</v>
      </c>
      <c r="J69" s="15" t="str">
        <f>VLOOKUP($F69,'[1] стартДевушки'!$A$4:$G$347,7,FALSE)</f>
        <v>Попов Т.А.</v>
      </c>
    </row>
    <row r="70" spans="1:10" x14ac:dyDescent="0.25">
      <c r="A70" s="33">
        <v>11</v>
      </c>
      <c r="B70" s="31" t="str">
        <f>VLOOKUP($F70,'[1] стартДевушки'!$A$4:$F$347,2,FALSE)</f>
        <v>Попова Карина</v>
      </c>
      <c r="C70" s="31">
        <f>VLOOKUP($F70,'[1] стартДевушки'!$A$4:$F$347,3,FALSE)</f>
        <v>2013</v>
      </c>
      <c r="D70" s="31" t="str">
        <f>VLOOKUP($F70,'[1] стартДевушки'!$A$4:$F$347,4,FALSE)</f>
        <v>Школа-сад №12</v>
      </c>
      <c r="E70" s="32">
        <f>VLOOKUP($F70,'[1] стартДевушки'!$A$4:$F$347,6,FALSE)</f>
        <v>1.1284722222222199E-2</v>
      </c>
      <c r="F70" s="17">
        <v>65</v>
      </c>
      <c r="G70" s="18">
        <v>1.7997685185185186E-2</v>
      </c>
      <c r="H70" s="32">
        <f t="shared" si="3"/>
        <v>6.7129629629629865E-3</v>
      </c>
      <c r="I70" s="33">
        <v>11</v>
      </c>
      <c r="J70" s="15" t="str">
        <f>VLOOKUP($F70,'[1] стартДевушки'!$A$4:$G$347,7,FALSE)</f>
        <v>Мышкин М.В.</v>
      </c>
    </row>
    <row r="71" spans="1:10" x14ac:dyDescent="0.25">
      <c r="A71" s="33">
        <v>12</v>
      </c>
      <c r="B71" s="31" t="str">
        <f>VLOOKUP($F71,'[1] стартДевушки'!$A$4:$F$347,2,FALSE)</f>
        <v>Шилоносова Эсмиральда</v>
      </c>
      <c r="C71" s="31">
        <f>VLOOKUP($F71,'[1] стартДевушки'!$A$4:$F$347,3,FALSE)</f>
        <v>2014</v>
      </c>
      <c r="D71" s="31" t="str">
        <f>VLOOKUP($F71,'[1] стартДевушки'!$A$4:$F$347,4,FALSE)</f>
        <v>Школа-сад №12</v>
      </c>
      <c r="E71" s="32">
        <f>VLOOKUP($F71,'[1] стартДевушки'!$A$4:$F$347,6,FALSE)</f>
        <v>1.0763888888888891E-2</v>
      </c>
      <c r="F71" s="17">
        <v>62</v>
      </c>
      <c r="G71" s="18">
        <v>1.9768518518518515E-2</v>
      </c>
      <c r="H71" s="32">
        <f t="shared" si="3"/>
        <v>9.0046296296296246E-3</v>
      </c>
      <c r="I71" s="33">
        <v>12</v>
      </c>
      <c r="J71" s="15" t="str">
        <f>VLOOKUP($F71,'[1] стартДевушки'!$A$4:$G$347,7,FALSE)</f>
        <v>Мышкин М.В.</v>
      </c>
    </row>
    <row r="72" spans="1:10" x14ac:dyDescent="0.25">
      <c r="A72" s="33"/>
      <c r="B72" s="44" t="s">
        <v>31</v>
      </c>
      <c r="C72" s="45"/>
      <c r="D72" s="46"/>
      <c r="E72" s="34"/>
      <c r="F72" s="13"/>
      <c r="G72" s="14"/>
      <c r="H72" s="34"/>
      <c r="I72" s="33"/>
      <c r="J72" s="9"/>
    </row>
    <row r="73" spans="1:10" x14ac:dyDescent="0.25">
      <c r="A73" s="33">
        <v>1</v>
      </c>
      <c r="B73" s="33" t="str">
        <f>VLOOKUP($F73,'[1] стартДевушки'!$A$4:$F$347,2,FALSE)</f>
        <v>Пономарева Татьяна</v>
      </c>
      <c r="C73" s="33">
        <f>VLOOKUP($F73,'[1] стартДевушки'!$A$4:$F$347,3,FALSE)</f>
        <v>1977</v>
      </c>
      <c r="D73" s="33" t="str">
        <f>VLOOKUP($F73,'[1] стартДевушки'!$A$4:$F$347,4,FALSE)</f>
        <v>ДЮСШ Карагай</v>
      </c>
      <c r="E73" s="34">
        <f>VLOOKUP($F73,'[1] стартДевушки'!$A$4:$F$347,6,FALSE)</f>
        <v>1.4409722222222201E-2</v>
      </c>
      <c r="F73" s="13">
        <v>83</v>
      </c>
      <c r="G73" s="14">
        <v>1.758101851851852E-2</v>
      </c>
      <c r="H73" s="34">
        <f t="shared" ref="H73:H86" si="4">G73-E73</f>
        <v>3.1712962962963196E-3</v>
      </c>
      <c r="I73" s="33">
        <v>1</v>
      </c>
      <c r="J73" s="9">
        <f>VLOOKUP($F73,'[1] стартДевушки'!$A$4:$G$347,7,FALSE)</f>
        <v>0</v>
      </c>
    </row>
    <row r="74" spans="1:10" x14ac:dyDescent="0.25">
      <c r="A74" s="33">
        <v>2</v>
      </c>
      <c r="B74" s="33" t="str">
        <f>VLOOKUP($F74,'[1] стартДевушки'!$A$4:$F$347,2,FALSE)</f>
        <v>Ратегова Зинаида</v>
      </c>
      <c r="C74" s="33">
        <f>VLOOKUP($F74,'[1] стартДевушки'!$A$4:$F$347,3,FALSE)</f>
        <v>1966</v>
      </c>
      <c r="D74" s="33" t="str">
        <f>VLOOKUP($F74,'[1] стартДевушки'!$A$4:$F$347,4,FALSE)</f>
        <v>с. Кочево</v>
      </c>
      <c r="E74" s="34">
        <f>VLOOKUP($F74,'[1] стартДевушки'!$A$4:$F$347,6,FALSE)</f>
        <v>1.4756944444444401E-2</v>
      </c>
      <c r="F74" s="13">
        <v>85</v>
      </c>
      <c r="G74" s="14">
        <v>1.8726851851851852E-2</v>
      </c>
      <c r="H74" s="34">
        <f t="shared" si="4"/>
        <v>3.9699074074074515E-3</v>
      </c>
      <c r="I74" s="33">
        <v>2</v>
      </c>
      <c r="J74" s="9">
        <f>VLOOKUP($F74,'[1] стартДевушки'!$A$4:$G$347,7,FALSE)</f>
        <v>0</v>
      </c>
    </row>
    <row r="75" spans="1:10" x14ac:dyDescent="0.25">
      <c r="A75" s="33">
        <v>3</v>
      </c>
      <c r="B75" s="33" t="str">
        <f>VLOOKUP($F75,'[1] стартДевушки'!$A$4:$F$347,2,FALSE)</f>
        <v xml:space="preserve">Сизова Любовь </v>
      </c>
      <c r="C75" s="33">
        <f>VLOOKUP($F75,'[1] стартДевушки'!$A$4:$F$347,3,FALSE)</f>
        <v>1971</v>
      </c>
      <c r="D75" s="33" t="str">
        <f>VLOOKUP($F75,'[1] стартДевушки'!$A$4:$F$347,4,FALSE)</f>
        <v>С. Кочево</v>
      </c>
      <c r="E75" s="34">
        <f>VLOOKUP($F75,'[1] стартДевушки'!$A$4:$F$347,6,FALSE)</f>
        <v>1.4930555555555501E-2</v>
      </c>
      <c r="F75" s="13">
        <v>86</v>
      </c>
      <c r="G75" s="14">
        <v>1.9085648148148147E-2</v>
      </c>
      <c r="H75" s="34">
        <f t="shared" si="4"/>
        <v>4.1550925925926459E-3</v>
      </c>
      <c r="I75" s="33">
        <v>3</v>
      </c>
      <c r="J75" s="9">
        <f>VLOOKUP($F75,'[1] стартДевушки'!$A$4:$G$347,7,FALSE)</f>
        <v>0</v>
      </c>
    </row>
    <row r="76" spans="1:10" x14ac:dyDescent="0.25">
      <c r="A76" s="31">
        <v>4</v>
      </c>
      <c r="B76" s="31" t="str">
        <f>VLOOKUP($F76,'[1] стартДевушки'!$A$4:$F$347,2,FALSE)</f>
        <v>Нешатаева Любовь</v>
      </c>
      <c r="C76" s="31">
        <f>VLOOKUP($F76,'[1] стартДевушки'!$A$4:$F$347,3,FALSE)</f>
        <v>1953</v>
      </c>
      <c r="D76" s="31" t="str">
        <f>VLOOKUP($F76,'[1] стартДевушки'!$A$4:$F$347,4,FALSE)</f>
        <v>Кудымкар-ветераны</v>
      </c>
      <c r="E76" s="32">
        <f>VLOOKUP($F76,'[1] стартДевушки'!$A$4:$F$347,6,FALSE)</f>
        <v>1.57986111111111E-2</v>
      </c>
      <c r="F76" s="17">
        <v>91</v>
      </c>
      <c r="G76" s="18">
        <v>2.0173611111111111E-2</v>
      </c>
      <c r="H76" s="32">
        <f t="shared" si="4"/>
        <v>4.3750000000000108E-3</v>
      </c>
      <c r="I76" s="31">
        <v>4</v>
      </c>
      <c r="J76" s="35">
        <f>VLOOKUP($F76,'[1] стартДевушки'!$A$4:$G$347,7,FALSE)</f>
        <v>0</v>
      </c>
    </row>
    <row r="77" spans="1:10" x14ac:dyDescent="0.25">
      <c r="A77" s="31">
        <v>5</v>
      </c>
      <c r="B77" s="31" t="str">
        <f>VLOOKUP($F77,'[1] стартДевушки'!$A$4:$F$347,2,FALSE)</f>
        <v xml:space="preserve">Харина Елена </v>
      </c>
      <c r="C77" s="31">
        <f>VLOOKUP($F77,'[1] стартДевушки'!$A$4:$F$347,3,FALSE)</f>
        <v>1984</v>
      </c>
      <c r="D77" s="31" t="str">
        <f>VLOOKUP($F77,'[1] стартДевушки'!$A$4:$F$347,4,FALSE)</f>
        <v>Школа-сад №12</v>
      </c>
      <c r="E77" s="32">
        <f>VLOOKUP($F77,'[1] стартДевушки'!$A$4:$F$347,6,FALSE)</f>
        <v>1.54513888888889E-2</v>
      </c>
      <c r="F77" s="17">
        <v>89</v>
      </c>
      <c r="G77" s="18">
        <v>2.1747685185185186E-2</v>
      </c>
      <c r="H77" s="32">
        <f t="shared" si="4"/>
        <v>6.296296296296286E-3</v>
      </c>
      <c r="I77" s="31">
        <v>5</v>
      </c>
      <c r="J77" s="35">
        <f>VLOOKUP($F77,'[1] стартДевушки'!$A$4:$G$347,7,FALSE)</f>
        <v>0</v>
      </c>
    </row>
    <row r="78" spans="1:10" x14ac:dyDescent="0.25">
      <c r="A78" s="31">
        <v>6</v>
      </c>
      <c r="B78" s="31" t="str">
        <f>VLOOKUP($F78,'[1] стартДевушки'!$A$4:$F$347,2,FALSE)</f>
        <v xml:space="preserve">Абдуллаева Анна </v>
      </c>
      <c r="C78" s="31">
        <f>VLOOKUP($F78,'[1] стартДевушки'!$A$4:$F$347,3,FALSE)</f>
        <v>1983</v>
      </c>
      <c r="D78" s="31" t="str">
        <f>VLOOKUP($F78,'[1] стартДевушки'!$A$4:$F$347,4,FALSE)</f>
        <v>Школа-сад №12</v>
      </c>
      <c r="E78" s="32">
        <f>VLOOKUP($F78,'[1] стартДевушки'!$A$4:$F$347,6,FALSE)</f>
        <v>1.3541666666666667E-2</v>
      </c>
      <c r="F78" s="17">
        <v>78</v>
      </c>
      <c r="G78" s="18">
        <v>1.9918981481481482E-2</v>
      </c>
      <c r="H78" s="32">
        <f t="shared" si="4"/>
        <v>6.3773148148148148E-3</v>
      </c>
      <c r="I78" s="31">
        <v>6</v>
      </c>
      <c r="J78" s="35">
        <f>VLOOKUP($F78,'[1] стартДевушки'!$A$4:$G$347,7,FALSE)</f>
        <v>0</v>
      </c>
    </row>
    <row r="79" spans="1:10" x14ac:dyDescent="0.25">
      <c r="A79" s="31">
        <v>7</v>
      </c>
      <c r="B79" s="31" t="str">
        <f>VLOOKUP($F79,'[1] стартДевушки'!$A$4:$F$347,2,FALSE)</f>
        <v xml:space="preserve">Бушуева Галина </v>
      </c>
      <c r="C79" s="31">
        <f>VLOOKUP($F79,'[1] стартДевушки'!$A$4:$F$347,3,FALSE)</f>
        <v>1970</v>
      </c>
      <c r="D79" s="31" t="str">
        <f>VLOOKUP($F79,'[1] стартДевушки'!$A$4:$F$347,4,FALSE)</f>
        <v>Школа-сад №12</v>
      </c>
      <c r="E79" s="32">
        <f>VLOOKUP($F79,'[1] стартДевушки'!$A$4:$F$347,6,FALSE)</f>
        <v>1.3715277777777778E-2</v>
      </c>
      <c r="F79" s="17">
        <v>79</v>
      </c>
      <c r="G79" s="18">
        <v>2.0208333333333335E-2</v>
      </c>
      <c r="H79" s="32">
        <f t="shared" si="4"/>
        <v>6.4930555555555575E-3</v>
      </c>
      <c r="I79" s="31">
        <v>7</v>
      </c>
      <c r="J79" s="35">
        <f>VLOOKUP($F79,'[1] стартДевушки'!$A$4:$G$347,7,FALSE)</f>
        <v>0</v>
      </c>
    </row>
    <row r="80" spans="1:10" x14ac:dyDescent="0.25">
      <c r="A80" s="31">
        <v>8</v>
      </c>
      <c r="B80" s="31" t="str">
        <f>VLOOKUP($F80,'[1] стартДевушки'!$A$4:$F$347,2,FALSE)</f>
        <v xml:space="preserve">Мехоношина Марина </v>
      </c>
      <c r="C80" s="31">
        <f>VLOOKUP($F80,'[1] стартДевушки'!$A$4:$F$347,3,FALSE)</f>
        <v>1982</v>
      </c>
      <c r="D80" s="31" t="str">
        <f>VLOOKUP($F80,'[1] стартДевушки'!$A$4:$F$347,4,FALSE)</f>
        <v>Школа-сад №12</v>
      </c>
      <c r="E80" s="32">
        <f>VLOOKUP($F80,'[1] стартДевушки'!$A$4:$F$347,6,FALSE)</f>
        <v>1.42361111111111E-2</v>
      </c>
      <c r="F80" s="17">
        <v>82</v>
      </c>
      <c r="G80" s="18">
        <v>2.0972222222222222E-2</v>
      </c>
      <c r="H80" s="32">
        <f t="shared" si="4"/>
        <v>6.7361111111111215E-3</v>
      </c>
      <c r="I80" s="31">
        <v>8</v>
      </c>
      <c r="J80" s="35">
        <f>VLOOKUP($F80,'[1] стартДевушки'!$A$4:$G$347,7,FALSE)</f>
        <v>0</v>
      </c>
    </row>
    <row r="81" spans="1:10" x14ac:dyDescent="0.25">
      <c r="A81" s="31">
        <v>9</v>
      </c>
      <c r="B81" s="31" t="str">
        <f>VLOOKUP($F81,'[1] стартДевушки'!$A$4:$F$347,2,FALSE)</f>
        <v xml:space="preserve">Мехоношина Вера </v>
      </c>
      <c r="C81" s="31">
        <f>VLOOKUP($F81,'[1] стартДевушки'!$A$4:$F$347,3,FALSE)</f>
        <v>1965</v>
      </c>
      <c r="D81" s="31" t="str">
        <f>VLOOKUP($F81,'[1] стартДевушки'!$A$4:$F$347,4,FALSE)</f>
        <v>Школа-сад №12</v>
      </c>
      <c r="E81" s="32">
        <f>VLOOKUP($F81,'[1] стартДевушки'!$A$4:$F$347,6,FALSE)</f>
        <v>1.40625E-2</v>
      </c>
      <c r="F81" s="17">
        <v>81</v>
      </c>
      <c r="G81" s="18">
        <v>2.1122685185185185E-2</v>
      </c>
      <c r="H81" s="32">
        <f t="shared" si="4"/>
        <v>7.060185185185185E-3</v>
      </c>
      <c r="I81" s="31">
        <v>9</v>
      </c>
      <c r="J81" s="35">
        <f>VLOOKUP($F81,'[1] стартДевушки'!$A$4:$G$347,7,FALSE)</f>
        <v>0</v>
      </c>
    </row>
    <row r="82" spans="1:10" x14ac:dyDescent="0.25">
      <c r="A82" s="31">
        <v>10</v>
      </c>
      <c r="B82" s="31" t="str">
        <f>VLOOKUP($F82,'[1] стартДевушки'!$A$4:$F$347,2,FALSE)</f>
        <v xml:space="preserve">Старцева Анна </v>
      </c>
      <c r="C82" s="31">
        <f>VLOOKUP($F82,'[1] стартДевушки'!$A$4:$F$347,3,FALSE)</f>
        <v>1984</v>
      </c>
      <c r="D82" s="31" t="str">
        <f>VLOOKUP($F82,'[1] стартДевушки'!$A$4:$F$347,4,FALSE)</f>
        <v>Школа-сад №12</v>
      </c>
      <c r="E82" s="32">
        <f>VLOOKUP($F82,'[1] стартДевушки'!$A$4:$F$347,6,FALSE)</f>
        <v>1.51041666666667E-2</v>
      </c>
      <c r="F82" s="17">
        <v>87</v>
      </c>
      <c r="G82" s="18">
        <v>2.2175925925925929E-2</v>
      </c>
      <c r="H82" s="32">
        <f t="shared" si="4"/>
        <v>7.071759259259229E-3</v>
      </c>
      <c r="I82" s="31">
        <v>10</v>
      </c>
      <c r="J82" s="35">
        <f>VLOOKUP($F82,'[1] стартДевушки'!$A$4:$G$347,7,FALSE)</f>
        <v>0</v>
      </c>
    </row>
    <row r="83" spans="1:10" x14ac:dyDescent="0.25">
      <c r="A83" s="31">
        <v>11</v>
      </c>
      <c r="B83" s="31" t="str">
        <f>VLOOKUP($F83,'[1] стартДевушки'!$A$4:$F$347,2,FALSE)</f>
        <v xml:space="preserve">Шумская Надежда </v>
      </c>
      <c r="C83" s="31">
        <f>VLOOKUP($F83,'[1] стартДевушки'!$A$4:$F$347,3,FALSE)</f>
        <v>1965</v>
      </c>
      <c r="D83" s="31" t="str">
        <f>VLOOKUP($F83,'[1] стартДевушки'!$A$4:$F$347,4,FALSE)</f>
        <v>Школа-сад №12</v>
      </c>
      <c r="E83" s="32">
        <f>VLOOKUP($F83,'[1] стартДевушки'!$A$4:$F$347,6,FALSE)</f>
        <v>1.5625E-2</v>
      </c>
      <c r="F83" s="17">
        <v>90</v>
      </c>
      <c r="G83" s="18">
        <v>2.3356481481481482E-2</v>
      </c>
      <c r="H83" s="32">
        <f t="shared" si="4"/>
        <v>7.7314814814814815E-3</v>
      </c>
      <c r="I83" s="31">
        <v>11</v>
      </c>
      <c r="J83" s="35">
        <f>VLOOKUP($F83,'[1] стартДевушки'!$A$4:$G$347,7,FALSE)</f>
        <v>0</v>
      </c>
    </row>
    <row r="84" spans="1:10" x14ac:dyDescent="0.25">
      <c r="A84" s="31">
        <v>12</v>
      </c>
      <c r="B84" s="31" t="str">
        <f>VLOOKUP($F84,'[1] стартДевушки'!$A$4:$F$347,2,FALSE)</f>
        <v>Радостева Елена</v>
      </c>
      <c r="C84" s="31">
        <f>VLOOKUP($F84,'[1] стартДевушки'!$A$4:$F$347,3,FALSE)</f>
        <v>1976</v>
      </c>
      <c r="D84" s="31" t="str">
        <f>VLOOKUP($F84,'[1] стартДевушки'!$A$4:$F$347,4,FALSE)</f>
        <v>Школа-сад №12</v>
      </c>
      <c r="E84" s="32">
        <f>VLOOKUP($F84,'[1] стартДевушки'!$A$4:$F$347,6,FALSE)</f>
        <v>1.4583333333333301E-2</v>
      </c>
      <c r="F84" s="17">
        <v>84</v>
      </c>
      <c r="G84" s="18">
        <v>2.2604166666666665E-2</v>
      </c>
      <c r="H84" s="32">
        <f t="shared" si="4"/>
        <v>8.0208333333333642E-3</v>
      </c>
      <c r="I84" s="31">
        <v>12</v>
      </c>
      <c r="J84" s="35">
        <f>VLOOKUP($F84,'[1] стартДевушки'!$A$4:$G$347,7,FALSE)</f>
        <v>0</v>
      </c>
    </row>
    <row r="85" spans="1:10" x14ac:dyDescent="0.25">
      <c r="A85" s="31">
        <v>13</v>
      </c>
      <c r="B85" s="31" t="str">
        <f>VLOOKUP($F85,'[1] стартДевушки'!$A$4:$F$347,2,FALSE)</f>
        <v>Тиунова Валентина</v>
      </c>
      <c r="C85" s="31">
        <f>VLOOKUP($F85,'[1] стартДевушки'!$A$4:$F$347,3,FALSE)</f>
        <v>1966</v>
      </c>
      <c r="D85" s="31" t="str">
        <f>VLOOKUP($F85,'[1] стартДевушки'!$A$4:$F$347,4,FALSE)</f>
        <v>Школа-сад №12</v>
      </c>
      <c r="E85" s="32">
        <f>VLOOKUP($F85,'[1] стартДевушки'!$A$4:$F$347,6,FALSE)</f>
        <v>1.52777777777778E-2</v>
      </c>
      <c r="F85" s="17">
        <v>88</v>
      </c>
      <c r="G85" s="18">
        <v>2.3344907407407408E-2</v>
      </c>
      <c r="H85" s="32">
        <f t="shared" si="4"/>
        <v>8.0671296296296081E-3</v>
      </c>
      <c r="I85" s="31">
        <v>13</v>
      </c>
      <c r="J85" s="35">
        <f>VLOOKUP($F85,'[1] стартДевушки'!$A$4:$G$347,7,FALSE)</f>
        <v>0</v>
      </c>
    </row>
    <row r="86" spans="1:10" x14ac:dyDescent="0.25">
      <c r="A86" s="31">
        <v>14</v>
      </c>
      <c r="B86" s="31" t="str">
        <f>VLOOKUP($F86,'[1] стартДевушки'!$A$4:$F$347,2,FALSE)</f>
        <v xml:space="preserve">Караваева Елена </v>
      </c>
      <c r="C86" s="31">
        <f>VLOOKUP($F86,'[1] стартДевушки'!$A$4:$F$347,3,FALSE)</f>
        <v>1983</v>
      </c>
      <c r="D86" s="31" t="str">
        <f>VLOOKUP($F86,'[1] стартДевушки'!$A$4:$F$347,4,FALSE)</f>
        <v>Школа-сад №12</v>
      </c>
      <c r="E86" s="32">
        <f>VLOOKUP($F86,'[1] стартДевушки'!$A$4:$F$347,6,FALSE)</f>
        <v>1.3888888888888888E-2</v>
      </c>
      <c r="F86" s="17">
        <v>80</v>
      </c>
      <c r="G86" s="18">
        <v>2.2592592592592591E-2</v>
      </c>
      <c r="H86" s="32">
        <f t="shared" si="4"/>
        <v>8.7037037037037031E-3</v>
      </c>
      <c r="I86" s="31">
        <v>14</v>
      </c>
      <c r="J86" s="35">
        <f>VLOOKUP($F86,'[1] стартДевушки'!$A$4:$G$347,7,FALSE)</f>
        <v>0</v>
      </c>
    </row>
    <row r="87" spans="1:10" x14ac:dyDescent="0.25">
      <c r="A87" s="15"/>
      <c r="B87" s="27"/>
      <c r="C87" s="15"/>
      <c r="D87" s="27"/>
      <c r="E87" s="16"/>
      <c r="F87" s="17"/>
      <c r="G87" s="18"/>
      <c r="H87" s="18"/>
      <c r="I87" s="20"/>
      <c r="J87" s="15"/>
    </row>
    <row r="88" spans="1:10" x14ac:dyDescent="0.25">
      <c r="A88"/>
      <c r="B88" s="37" t="s">
        <v>19</v>
      </c>
      <c r="C88" s="37"/>
      <c r="D88" s="37"/>
      <c r="E88" s="6"/>
      <c r="F88" s="6"/>
      <c r="G88" s="6"/>
      <c r="H88" s="6"/>
      <c r="I88" s="6"/>
    </row>
    <row r="89" spans="1:10" x14ac:dyDescent="0.25">
      <c r="A89" s="9" t="s">
        <v>15</v>
      </c>
      <c r="B89" s="9" t="s">
        <v>5</v>
      </c>
      <c r="C89" s="9" t="s">
        <v>6</v>
      </c>
      <c r="D89" s="9" t="s">
        <v>7</v>
      </c>
      <c r="E89" s="10" t="s">
        <v>8</v>
      </c>
      <c r="F89" s="9" t="s">
        <v>9</v>
      </c>
      <c r="G89" s="10" t="s">
        <v>10</v>
      </c>
      <c r="H89" s="14" t="s">
        <v>11</v>
      </c>
      <c r="I89" s="9" t="s">
        <v>12</v>
      </c>
      <c r="J89" s="9" t="s">
        <v>16</v>
      </c>
    </row>
    <row r="90" spans="1:10" x14ac:dyDescent="0.25">
      <c r="A90" s="9">
        <v>1</v>
      </c>
      <c r="B90" s="9" t="str">
        <f>VLOOKUP($F90,[1]стартЮноши!$A$4:$F$428,2,FALSE)</f>
        <v>Мингалев Илья</v>
      </c>
      <c r="C90" s="9">
        <f>VLOOKUP($F90,[1]стартЮноши!$A$4:$F$428,3,FALSE)</f>
        <v>2011</v>
      </c>
      <c r="D90" s="9" t="str">
        <f>VLOOKUP($F90,[1]стартЮноши!$A$4:$F$428,4,FALSE)</f>
        <v>ДЮСШ-Кудымкар</v>
      </c>
      <c r="E90" s="10">
        <f>VLOOKUP($F90,[1]стартЮноши!$A$4:$F$428,6,FALSE)</f>
        <v>2.2222222222222199E-2</v>
      </c>
      <c r="F90" s="13">
        <v>128</v>
      </c>
      <c r="G90" s="14">
        <v>2.855324074074074E-2</v>
      </c>
      <c r="H90" s="14">
        <f t="shared" ref="H90:H108" si="5">G90-E90</f>
        <v>6.3310185185185414E-3</v>
      </c>
      <c r="I90" s="11">
        <v>1</v>
      </c>
      <c r="J90" s="9" t="str">
        <f>VLOOKUP($F90,[1]стартЮноши!$A$4:$G$335,7,FALSE)</f>
        <v>Казаринов А.Л.</v>
      </c>
    </row>
    <row r="91" spans="1:10" x14ac:dyDescent="0.25">
      <c r="A91" s="9">
        <v>2</v>
      </c>
      <c r="B91" s="9" t="str">
        <f>VLOOKUP($F91,[1]стартЮноши!$A$4:$F$428,2,FALSE)</f>
        <v>Старцев Иван</v>
      </c>
      <c r="C91" s="9">
        <f>VLOOKUP($F91,[1]стартЮноши!$A$4:$F$428,3,FALSE)</f>
        <v>2011</v>
      </c>
      <c r="D91" s="9" t="str">
        <f>VLOOKUP($F91,[1]стартЮноши!$A$4:$F$428,4,FALSE)</f>
        <v>ДЮСШ-В-Иньва</v>
      </c>
      <c r="E91" s="10">
        <f>VLOOKUP($F91,[1]стартЮноши!$A$4:$F$428,6,FALSE)</f>
        <v>2.1180555555555598E-2</v>
      </c>
      <c r="F91" s="13">
        <v>122</v>
      </c>
      <c r="G91" s="14">
        <v>2.7858796296296298E-2</v>
      </c>
      <c r="H91" s="14">
        <f t="shared" si="5"/>
        <v>6.6782407407406999E-3</v>
      </c>
      <c r="I91" s="11">
        <v>2</v>
      </c>
      <c r="J91" s="9" t="str">
        <f>VLOOKUP($F91,[1]стартЮноши!$A$4:$G$335,7,FALSE)</f>
        <v>Харина М.М.</v>
      </c>
    </row>
    <row r="92" spans="1:10" x14ac:dyDescent="0.25">
      <c r="A92" s="9">
        <v>3</v>
      </c>
      <c r="B92" s="9" t="str">
        <f>VLOOKUP($F92,[1]стартЮноши!$A$4:$F$428,2,FALSE)</f>
        <v>Ковыляев Михаил</v>
      </c>
      <c r="C92" s="9">
        <f>VLOOKUP($F92,[1]стартЮноши!$A$4:$F$428,3,FALSE)</f>
        <v>2011</v>
      </c>
      <c r="D92" s="9" t="str">
        <f>VLOOKUP($F92,[1]стартЮноши!$A$4:$F$428,4,FALSE)</f>
        <v>ДЮСШ-В-Иньва</v>
      </c>
      <c r="E92" s="10">
        <f>VLOOKUP($F92,[1]стартЮноши!$A$4:$F$428,6,FALSE)</f>
        <v>2.2569444444444399E-2</v>
      </c>
      <c r="F92" s="13">
        <v>130</v>
      </c>
      <c r="G92" s="14">
        <v>2.9247685185185186E-2</v>
      </c>
      <c r="H92" s="14">
        <f t="shared" si="5"/>
        <v>6.6782407407407866E-3</v>
      </c>
      <c r="I92" s="11">
        <v>3</v>
      </c>
      <c r="J92" s="9" t="str">
        <f>VLOOKUP($F92,[1]стартЮноши!$A$4:$G$335,7,FALSE)</f>
        <v>Харина М.М.</v>
      </c>
    </row>
    <row r="93" spans="1:10" x14ac:dyDescent="0.25">
      <c r="A93" s="15">
        <v>4</v>
      </c>
      <c r="B93" s="15" t="str">
        <f>VLOOKUP($F93,[1]стартЮноши!$A$4:$F$428,2,FALSE)</f>
        <v>Плотников Давид</v>
      </c>
      <c r="C93" s="15">
        <f>VLOOKUP($F93,[1]стартЮноши!$A$4:$F$428,3,FALSE)</f>
        <v>2012</v>
      </c>
      <c r="D93" s="15" t="str">
        <f>VLOOKUP($F93,[1]стартЮноши!$A$4:$F$428,4,FALSE)</f>
        <v xml:space="preserve">ДЮСШ-Кува </v>
      </c>
      <c r="E93" s="16">
        <f>VLOOKUP($F93,[1]стартЮноши!$A$4:$F$428,6,FALSE)</f>
        <v>2.1874999999999999E-2</v>
      </c>
      <c r="F93" s="17">
        <v>126</v>
      </c>
      <c r="G93" s="18">
        <v>2.9224537037037038E-2</v>
      </c>
      <c r="H93" s="18">
        <f t="shared" si="5"/>
        <v>7.3495370370370398E-3</v>
      </c>
      <c r="I93" s="20">
        <v>4</v>
      </c>
      <c r="J93" s="9" t="str">
        <f>VLOOKUP($F93,[1]стартЮноши!$A$4:$G$335,7,FALSE)</f>
        <v>Отинов А.Д.</v>
      </c>
    </row>
    <row r="94" spans="1:10" x14ac:dyDescent="0.25">
      <c r="A94" s="15">
        <v>5</v>
      </c>
      <c r="B94" s="15" t="str">
        <f>VLOOKUP($F94,[1]стартЮноши!$A$4:$F$428,2,FALSE)</f>
        <v>Гудовщиков Игорь</v>
      </c>
      <c r="C94" s="15">
        <f>VLOOKUP($F94,[1]стартЮноши!$A$4:$F$428,3,FALSE)</f>
        <v>2011</v>
      </c>
      <c r="D94" s="15" t="str">
        <f>VLOOKUP($F94,[1]стартЮноши!$A$4:$F$428,4,FALSE)</f>
        <v>Белоево-ОШИ</v>
      </c>
      <c r="E94" s="16">
        <f>VLOOKUP($F94,[1]стартЮноши!$A$4:$F$428,6,FALSE)</f>
        <v>2.36111111111111E-2</v>
      </c>
      <c r="F94" s="17">
        <v>136</v>
      </c>
      <c r="G94" s="18">
        <v>3.0972222222222224E-2</v>
      </c>
      <c r="H94" s="18">
        <f t="shared" si="5"/>
        <v>7.3611111111111238E-3</v>
      </c>
      <c r="I94" s="20">
        <v>5</v>
      </c>
      <c r="J94" s="9" t="str">
        <f>VLOOKUP($F94,[1]стартЮноши!$A$4:$G$335,7,FALSE)</f>
        <v>Бражкин А.И.</v>
      </c>
    </row>
    <row r="95" spans="1:10" x14ac:dyDescent="0.25">
      <c r="A95" s="15">
        <v>6</v>
      </c>
      <c r="B95" s="15" t="str">
        <f>VLOOKUP($F95,[1]стартЮноши!$A$4:$F$428,2,FALSE)</f>
        <v>Зубарев Владимир</v>
      </c>
      <c r="C95" s="15">
        <f>VLOOKUP($F95,[1]стартЮноши!$A$4:$F$428,3,FALSE)</f>
        <v>2011</v>
      </c>
      <c r="D95" s="15" t="str">
        <f>VLOOKUP($F95,[1]стартЮноши!$A$4:$F$428,4,FALSE)</f>
        <v>ДЮСШ-Кудымкар</v>
      </c>
      <c r="E95" s="16">
        <f>VLOOKUP($F95,[1]стартЮноши!$A$4:$F$428,6,FALSE)</f>
        <v>2.30902777777778E-2</v>
      </c>
      <c r="F95" s="17">
        <v>133</v>
      </c>
      <c r="G95" s="18">
        <v>3.0844907407407404E-2</v>
      </c>
      <c r="H95" s="18">
        <f t="shared" si="5"/>
        <v>7.7546296296296044E-3</v>
      </c>
      <c r="I95" s="20">
        <v>6</v>
      </c>
      <c r="J95" s="9" t="str">
        <f>VLOOKUP($F95,[1]стартЮноши!$A$4:$G$335,7,FALSE)</f>
        <v>Попов Т.А.</v>
      </c>
    </row>
    <row r="96" spans="1:10" x14ac:dyDescent="0.25">
      <c r="A96" s="15">
        <v>7</v>
      </c>
      <c r="B96" s="15" t="str">
        <f>VLOOKUP($F96,[1]стартЮноши!$A$4:$F$428,2,FALSE)</f>
        <v>Мехоношин Данила</v>
      </c>
      <c r="C96" s="15">
        <f>VLOOKUP($F96,[1]стартЮноши!$A$4:$F$428,3,FALSE)</f>
        <v>2011</v>
      </c>
      <c r="D96" s="15" t="str">
        <f>VLOOKUP($F96,[1]стартЮноши!$A$4:$F$428,4,FALSE)</f>
        <v>ДЮСШ-Пешнигорт</v>
      </c>
      <c r="E96" s="16">
        <f>VLOOKUP($F96,[1]стартЮноши!$A$4:$F$428,6,FALSE)</f>
        <v>2.2395833333333299E-2</v>
      </c>
      <c r="F96" s="17">
        <v>129</v>
      </c>
      <c r="G96" s="18">
        <v>3.0162037037037032E-2</v>
      </c>
      <c r="H96" s="18">
        <f t="shared" si="5"/>
        <v>7.7662037037037335E-3</v>
      </c>
      <c r="I96" s="20">
        <v>7</v>
      </c>
      <c r="J96" s="9" t="str">
        <f>VLOOKUP($F96,[1]стартЮноши!$A$4:$G$335,7,FALSE)</f>
        <v>Денисов В.Д.</v>
      </c>
    </row>
    <row r="97" spans="1:10" x14ac:dyDescent="0.25">
      <c r="A97" s="15">
        <v>8</v>
      </c>
      <c r="B97" s="15" t="str">
        <f>VLOOKUP($F97,[1]стартЮноши!$A$4:$F$428,2,FALSE)</f>
        <v>Хозяшев Матвей</v>
      </c>
      <c r="C97" s="15">
        <f>VLOOKUP($F97,[1]стартЮноши!$A$4:$F$428,3,FALSE)</f>
        <v>2012</v>
      </c>
      <c r="D97" s="15" t="str">
        <f>VLOOKUP($F97,[1]стартЮноши!$A$4:$F$428,4,FALSE)</f>
        <v>ДЮСШ-Пешнигорт</v>
      </c>
      <c r="E97" s="16">
        <f>VLOOKUP($F97,[1]стартЮноши!$A$4:$F$428,6,FALSE)</f>
        <v>2.0486111111111111E-2</v>
      </c>
      <c r="F97" s="17">
        <v>118</v>
      </c>
      <c r="G97" s="18">
        <v>2.8298611111111111E-2</v>
      </c>
      <c r="H97" s="18">
        <f t="shared" si="5"/>
        <v>7.8125E-3</v>
      </c>
      <c r="I97" s="20">
        <v>8</v>
      </c>
      <c r="J97" s="9" t="str">
        <f>VLOOKUP($F97,[1]стартЮноши!$A$4:$G$335,7,FALSE)</f>
        <v>Денисов В.Д.</v>
      </c>
    </row>
    <row r="98" spans="1:10" x14ac:dyDescent="0.25">
      <c r="A98" s="15">
        <v>9</v>
      </c>
      <c r="B98" s="15" t="str">
        <f>VLOOKUP($F98,[1]стартЮноши!$A$4:$F$428,2,FALSE)</f>
        <v>Мутовкин Павел</v>
      </c>
      <c r="C98" s="15">
        <f>VLOOKUP($F98,[1]стартЮноши!$A$4:$F$428,3,FALSE)</f>
        <v>2012</v>
      </c>
      <c r="D98" s="15" t="str">
        <f>VLOOKUP($F98,[1]стартЮноши!$A$4:$F$428,4,FALSE)</f>
        <v>ДЮСШ-Егорово</v>
      </c>
      <c r="E98" s="16">
        <f>VLOOKUP($F98,[1]стартЮноши!$A$4:$F$428,6,FALSE)</f>
        <v>2.43055555555555E-2</v>
      </c>
      <c r="F98" s="17">
        <v>140</v>
      </c>
      <c r="G98" s="18">
        <v>3.2141203703703707E-2</v>
      </c>
      <c r="H98" s="18">
        <f t="shared" si="5"/>
        <v>7.8356481481482061E-3</v>
      </c>
      <c r="I98" s="20">
        <v>9</v>
      </c>
      <c r="J98" s="9" t="str">
        <f>VLOOKUP($F98,[1]стартЮноши!$A$4:$G$335,7,FALSE)</f>
        <v>Полуянов В.К.</v>
      </c>
    </row>
    <row r="99" spans="1:10" x14ac:dyDescent="0.25">
      <c r="A99" s="15">
        <v>10</v>
      </c>
      <c r="B99" s="15" t="str">
        <f>VLOOKUP($F99,[1]стартЮноши!$A$4:$F$428,2,FALSE)</f>
        <v>Фатахов  Алексей</v>
      </c>
      <c r="C99" s="15">
        <f>VLOOKUP($F99,[1]стартЮноши!$A$4:$F$428,3,FALSE)</f>
        <v>2012</v>
      </c>
      <c r="D99" s="15" t="str">
        <f>VLOOKUP($F99,[1]стартЮноши!$A$4:$F$428,4,FALSE)</f>
        <v>ДЮСШ-Карагай</v>
      </c>
      <c r="E99" s="16">
        <f>VLOOKUP($F99,[1]стартЮноши!$A$4:$F$428,6,FALSE)</f>
        <v>2.0659722222222222E-2</v>
      </c>
      <c r="F99" s="17">
        <v>119</v>
      </c>
      <c r="G99" s="18">
        <v>2.8587962962962964E-2</v>
      </c>
      <c r="H99" s="18">
        <f t="shared" si="5"/>
        <v>7.9282407407407426E-3</v>
      </c>
      <c r="I99" s="20">
        <v>10</v>
      </c>
      <c r="J99" s="9" t="str">
        <f>VLOOKUP($F99,[1]стартЮноши!$A$4:$G$335,7,FALSE)</f>
        <v>Пономарева Т.В.</v>
      </c>
    </row>
    <row r="100" spans="1:10" x14ac:dyDescent="0.25">
      <c r="A100" s="15">
        <v>11</v>
      </c>
      <c r="B100" s="15" t="str">
        <f>VLOOKUP($F100,[1]стартЮноши!$A$4:$F$428,2,FALSE)</f>
        <v>Ульянов Матвей</v>
      </c>
      <c r="C100" s="15">
        <f>VLOOKUP($F100,[1]стартЮноши!$A$4:$F$428,3,FALSE)</f>
        <v>2012</v>
      </c>
      <c r="D100" s="15" t="str">
        <f>VLOOKUP($F100,[1]стартЮноши!$A$4:$F$428,4,FALSE)</f>
        <v xml:space="preserve">ДЮСШ-КУВА </v>
      </c>
      <c r="E100" s="16">
        <f>VLOOKUP($F100,[1]стартЮноши!$A$4:$F$428,6,FALSE)</f>
        <v>2.0833333333333301E-2</v>
      </c>
      <c r="F100" s="17">
        <v>120</v>
      </c>
      <c r="G100" s="18">
        <v>2.884259259259259E-2</v>
      </c>
      <c r="H100" s="18">
        <f t="shared" si="5"/>
        <v>8.0092592592592889E-3</v>
      </c>
      <c r="I100" s="20">
        <v>11</v>
      </c>
      <c r="J100" s="9" t="str">
        <f>VLOOKUP($F100,[1]стартЮноши!$A$4:$G$335,7,FALSE)</f>
        <v>Отинов А.Д.</v>
      </c>
    </row>
    <row r="101" spans="1:10" x14ac:dyDescent="0.25">
      <c r="A101" s="15">
        <v>12</v>
      </c>
      <c r="B101" s="15" t="str">
        <f>VLOOKUP($F101,[1]стартЮноши!$A$4:$F$428,2,FALSE)</f>
        <v>Селиверстов Степан</v>
      </c>
      <c r="C101" s="15">
        <f>VLOOKUP($F101,[1]стартЮноши!$A$4:$F$428,3,FALSE)</f>
        <v>2011</v>
      </c>
      <c r="D101" s="15" t="str">
        <f>VLOOKUP($F101,[1]стартЮноши!$A$4:$F$428,4,FALSE)</f>
        <v>Белоево-ОШИ</v>
      </c>
      <c r="E101" s="16">
        <f>VLOOKUP($F101,[1]стартЮноши!$A$4:$F$428,6,FALSE)</f>
        <v>2.1701388888888899E-2</v>
      </c>
      <c r="F101" s="17">
        <v>125</v>
      </c>
      <c r="G101" s="18">
        <v>2.9837962962962965E-2</v>
      </c>
      <c r="H101" s="18">
        <f t="shared" si="5"/>
        <v>8.1365740740740669E-3</v>
      </c>
      <c r="I101" s="20">
        <v>12</v>
      </c>
      <c r="J101" s="9" t="str">
        <f>VLOOKUP($F101,[1]стартЮноши!$A$4:$G$335,7,FALSE)</f>
        <v>Бражкин А.И.</v>
      </c>
    </row>
    <row r="102" spans="1:10" x14ac:dyDescent="0.25">
      <c r="A102" s="15">
        <v>13</v>
      </c>
      <c r="B102" s="15" t="str">
        <f>VLOOKUP($F102,[1]стартЮноши!$A$4:$F$428,2,FALSE)</f>
        <v xml:space="preserve">Стамиков Тимур </v>
      </c>
      <c r="C102" s="15">
        <f>VLOOKUP($F102,[1]стартЮноши!$A$4:$F$428,3,FALSE)</f>
        <v>2012</v>
      </c>
      <c r="D102" s="15" t="str">
        <f>VLOOKUP($F102,[1]стартЮноши!$A$4:$F$428,4,FALSE)</f>
        <v>ДЮСШ Карагай</v>
      </c>
      <c r="E102" s="16">
        <f>VLOOKUP($F102,[1]стартЮноши!$A$4:$F$428,6,FALSE)</f>
        <v>2.1354166666666698E-2</v>
      </c>
      <c r="F102" s="17">
        <v>123</v>
      </c>
      <c r="G102" s="18">
        <v>2.9537037037037039E-2</v>
      </c>
      <c r="H102" s="18">
        <f t="shared" si="5"/>
        <v>8.1828703703703404E-3</v>
      </c>
      <c r="I102" s="20">
        <v>13</v>
      </c>
      <c r="J102" s="9" t="str">
        <f>VLOOKUP($F102,[1]стартЮноши!$A$4:$G$335,7,FALSE)</f>
        <v>Пономарева Т.В.</v>
      </c>
    </row>
    <row r="103" spans="1:10" x14ac:dyDescent="0.25">
      <c r="A103" s="15">
        <v>14</v>
      </c>
      <c r="B103" s="15" t="str">
        <f>VLOOKUP($F103,[1]стартЮноши!$A$4:$F$428,2,FALSE)</f>
        <v>Адодин Павел</v>
      </c>
      <c r="C103" s="15">
        <f>VLOOKUP($F103,[1]стартЮноши!$A$4:$F$428,3,FALSE)</f>
        <v>2012</v>
      </c>
      <c r="D103" s="15" t="str">
        <f>VLOOKUP($F103,[1]стартЮноши!$A$4:$F$428,4,FALSE)</f>
        <v>ДЮСШ Карагай</v>
      </c>
      <c r="E103" s="16">
        <f>VLOOKUP($F103,[1]стартЮноши!$A$4:$F$428,6,FALSE)</f>
        <v>2.41319444444444E-2</v>
      </c>
      <c r="F103" s="17">
        <v>139</v>
      </c>
      <c r="G103" s="18">
        <v>3.2673611111111105E-2</v>
      </c>
      <c r="H103" s="18">
        <f t="shared" si="5"/>
        <v>8.5416666666667043E-3</v>
      </c>
      <c r="I103" s="20">
        <v>14</v>
      </c>
      <c r="J103" s="9" t="str">
        <f>VLOOKUP($F103,[1]стартЮноши!$A$4:$G$335,7,FALSE)</f>
        <v>Пономарева Т.В.</v>
      </c>
    </row>
    <row r="104" spans="1:10" x14ac:dyDescent="0.25">
      <c r="A104" s="15">
        <v>15</v>
      </c>
      <c r="B104" s="15" t="str">
        <f>VLOOKUP($F104,[1]стартЮноши!$A$4:$F$428,2,FALSE)</f>
        <v>Четин Арсений</v>
      </c>
      <c r="C104" s="15">
        <f>VLOOKUP($F104,[1]стартЮноши!$A$4:$F$428,3,FALSE)</f>
        <v>2011</v>
      </c>
      <c r="D104" s="15" t="str">
        <f>VLOOKUP($F104,[1]стартЮноши!$A$4:$F$428,4,FALSE)</f>
        <v>ДЮСШ-В-Иньва</v>
      </c>
      <c r="E104" s="16">
        <f>VLOOKUP($F104,[1]стартЮноши!$A$4:$F$428,6,FALSE)</f>
        <v>2.0312500000000001E-2</v>
      </c>
      <c r="F104" s="17">
        <v>117</v>
      </c>
      <c r="G104" s="18">
        <v>2.9085648148148149E-2</v>
      </c>
      <c r="H104" s="18">
        <f t="shared" si="5"/>
        <v>8.773148148148148E-3</v>
      </c>
      <c r="I104" s="20">
        <v>15</v>
      </c>
      <c r="J104" s="9" t="str">
        <f>VLOOKUP($F104,[1]стартЮноши!$A$4:$G$335,7,FALSE)</f>
        <v>Харина М.М.</v>
      </c>
    </row>
    <row r="105" spans="1:10" x14ac:dyDescent="0.25">
      <c r="A105" s="15">
        <v>16</v>
      </c>
      <c r="B105" s="15" t="str">
        <f>VLOOKUP($F105,[1]стартЮноши!$A$4:$F$428,2,FALSE)</f>
        <v>Тетерлев Богдан</v>
      </c>
      <c r="C105" s="15">
        <f>VLOOKUP($F105,[1]стартЮноши!$A$4:$F$428,3,FALSE)</f>
        <v>2011</v>
      </c>
      <c r="D105" s="15" t="str">
        <f>VLOOKUP($F105,[1]стартЮноши!$A$4:$F$428,4,FALSE)</f>
        <v>ДЮСШ-Кудымкар</v>
      </c>
      <c r="E105" s="16">
        <f>VLOOKUP($F105,[1]стартЮноши!$A$4:$F$428,6,FALSE)</f>
        <v>2.1006944444444401E-2</v>
      </c>
      <c r="F105" s="17">
        <v>121</v>
      </c>
      <c r="G105" s="18">
        <v>3.006944444444444E-2</v>
      </c>
      <c r="H105" s="18">
        <f t="shared" si="5"/>
        <v>9.0625000000000393E-3</v>
      </c>
      <c r="I105" s="20">
        <v>16</v>
      </c>
      <c r="J105" s="9" t="str">
        <f>VLOOKUP($F105,[1]стартЮноши!$A$4:$G$335,7,FALSE)</f>
        <v>Попов Т.А.</v>
      </c>
    </row>
    <row r="106" spans="1:10" x14ac:dyDescent="0.25">
      <c r="A106" s="15">
        <v>17</v>
      </c>
      <c r="B106" s="15" t="str">
        <f>VLOOKUP($F106,[1]стартЮноши!$A$4:$F$428,2,FALSE)</f>
        <v>Канюков Станислав</v>
      </c>
      <c r="C106" s="15">
        <f>VLOOKUP($F106,[1]стартЮноши!$A$4:$F$428,3,FALSE)</f>
        <v>2012</v>
      </c>
      <c r="D106" s="15" t="str">
        <f>VLOOKUP($F106,[1]стартЮноши!$A$4:$F$428,4,FALSE)</f>
        <v>ДЮСШ-Белоево</v>
      </c>
      <c r="E106" s="16">
        <f>VLOOKUP($F106,[1]стартЮноши!$A$4:$F$428,6,FALSE)</f>
        <v>2.27430555555556E-2</v>
      </c>
      <c r="F106" s="17">
        <v>131</v>
      </c>
      <c r="G106" s="18">
        <v>3.3067129629629634E-2</v>
      </c>
      <c r="H106" s="18">
        <f t="shared" si="5"/>
        <v>1.0324074074074034E-2</v>
      </c>
      <c r="I106" s="20">
        <v>17</v>
      </c>
      <c r="J106" s="9" t="str">
        <f>VLOOKUP($F106,[1]стартЮноши!$A$4:$G$335,7,FALSE)</f>
        <v>Старцев В.А.</v>
      </c>
    </row>
    <row r="107" spans="1:10" x14ac:dyDescent="0.25">
      <c r="A107" s="15">
        <v>18</v>
      </c>
      <c r="B107" s="15" t="str">
        <f>VLOOKUP($F107,[1]стартЮноши!$A$4:$F$428,2,FALSE)</f>
        <v>Бачев Кирилл</v>
      </c>
      <c r="C107" s="15">
        <f>VLOOKUP($F107,[1]стартЮноши!$A$4:$F$428,3,FALSE)</f>
        <v>2011</v>
      </c>
      <c r="D107" s="15" t="str">
        <f>VLOOKUP($F107,[1]стартЮноши!$A$4:$F$428,4,FALSE)</f>
        <v>Школа-сад №12</v>
      </c>
      <c r="E107" s="16">
        <f>VLOOKUP($F107,[1]стартЮноши!$A$4:$F$428,6,FALSE)</f>
        <v>2.39583333333333E-2</v>
      </c>
      <c r="F107" s="17">
        <v>138</v>
      </c>
      <c r="G107" s="18">
        <v>4.2731481481481481E-2</v>
      </c>
      <c r="H107" s="18">
        <f t="shared" si="5"/>
        <v>1.8773148148148181E-2</v>
      </c>
      <c r="I107" s="20">
        <v>18</v>
      </c>
      <c r="J107" s="9" t="str">
        <f>VLOOKUP($F107,[1]стартЮноши!$A$4:$G$335,7,FALSE)</f>
        <v>Мышкин М.В.</v>
      </c>
    </row>
    <row r="108" spans="1:10" x14ac:dyDescent="0.25">
      <c r="A108" s="15">
        <v>19</v>
      </c>
      <c r="B108" s="15" t="str">
        <f>VLOOKUP($F108,[1]стартЮноши!$A$4:$F$428,2,FALSE)</f>
        <v>Зеленков Роман</v>
      </c>
      <c r="C108" s="15">
        <f>VLOOKUP($F108,[1]стартЮноши!$A$4:$F$428,3,FALSE)</f>
        <v>2012</v>
      </c>
      <c r="D108" s="15" t="str">
        <f>VLOOKUP($F108,[1]стартЮноши!$A$4:$F$428,4,FALSE)</f>
        <v>ДЮСШ-Кудымкар</v>
      </c>
      <c r="E108" s="16">
        <f>VLOOKUP($F108,[1]стартЮноши!$A$4:$F$428,6,FALSE)</f>
        <v>2.32638888888889E-2</v>
      </c>
      <c r="F108" s="17">
        <v>134</v>
      </c>
      <c r="G108" s="18">
        <v>4.3402777777777783E-2</v>
      </c>
      <c r="H108" s="18">
        <f t="shared" si="5"/>
        <v>2.0138888888888883E-2</v>
      </c>
      <c r="I108" s="20">
        <v>19</v>
      </c>
      <c r="J108" s="9" t="str">
        <f>VLOOKUP($F108,[1]стартЮноши!$A$4:$G$335,7,FALSE)</f>
        <v>Попов Т.А.</v>
      </c>
    </row>
    <row r="109" spans="1:10" x14ac:dyDescent="0.25">
      <c r="A109" s="15"/>
      <c r="B109" s="36" t="s">
        <v>20</v>
      </c>
      <c r="C109" s="37"/>
      <c r="D109" s="38"/>
      <c r="E109" s="16"/>
      <c r="F109" s="17"/>
      <c r="G109" s="18"/>
      <c r="H109" s="18"/>
      <c r="I109" s="20"/>
      <c r="J109" s="9"/>
    </row>
    <row r="110" spans="1:10" x14ac:dyDescent="0.25">
      <c r="A110" s="9">
        <v>1</v>
      </c>
      <c r="B110" s="9" t="str">
        <f>VLOOKUP($F110,[1]стартЮноши!$A$4:$F$428,2,FALSE)</f>
        <v>Лесников Андрей</v>
      </c>
      <c r="C110" s="9">
        <f>VLOOKUP($F110,[1]стартЮноши!$A$4:$F$428,3,FALSE)</f>
        <v>1961</v>
      </c>
      <c r="D110" s="9" t="str">
        <f>VLOOKUP($F110,[1]стартЮноши!$A$4:$F$428,4,FALSE)</f>
        <v>М.Серва</v>
      </c>
      <c r="E110" s="10">
        <f>VLOOKUP($F110,[1]стартЮноши!$A$4:$F$428,6,FALSE)</f>
        <v>4.2013888888888497E-2</v>
      </c>
      <c r="F110" s="13">
        <v>242</v>
      </c>
      <c r="G110" s="14">
        <v>4.8263888888888891E-2</v>
      </c>
      <c r="H110" s="14">
        <f t="shared" ref="H110:H115" si="6">G110-E110</f>
        <v>6.2500000000003941E-3</v>
      </c>
      <c r="I110" s="11">
        <v>1</v>
      </c>
      <c r="J110" s="9"/>
    </row>
    <row r="111" spans="1:10" x14ac:dyDescent="0.25">
      <c r="A111" s="9">
        <v>2</v>
      </c>
      <c r="B111" s="9" t="str">
        <f>VLOOKUP($F111,[1]стартЮноши!$A$4:$F$428,2,FALSE)</f>
        <v>Полуянов Вячеслав</v>
      </c>
      <c r="C111" s="9">
        <f>VLOOKUP($F111,[1]стартЮноши!$A$4:$F$428,3,FALSE)</f>
        <v>1960</v>
      </c>
      <c r="D111" s="9" t="str">
        <f>VLOOKUP($F111,[1]стартЮноши!$A$4:$F$428,4,FALSE)</f>
        <v>Егорово</v>
      </c>
      <c r="E111" s="10">
        <f>VLOOKUP($F111,[1]стартЮноши!$A$4:$F$428,6,FALSE)</f>
        <v>2.4999999999999901E-2</v>
      </c>
      <c r="F111" s="13">
        <v>144</v>
      </c>
      <c r="G111" s="14">
        <v>3.1828703703703706E-2</v>
      </c>
      <c r="H111" s="14">
        <f t="shared" si="6"/>
        <v>6.8287037037038055E-3</v>
      </c>
      <c r="I111" s="11">
        <v>2</v>
      </c>
      <c r="J111" s="9">
        <f>VLOOKUP($F111,[1]стартЮноши!$A$4:$G$335,7,FALSE)</f>
        <v>0</v>
      </c>
    </row>
    <row r="112" spans="1:10" x14ac:dyDescent="0.25">
      <c r="A112" s="9">
        <v>3</v>
      </c>
      <c r="B112" s="9" t="str">
        <f>VLOOKUP($F112,[1]стартЮноши!$A$4:$F$428,2,FALSE)</f>
        <v>Минин Евгений</v>
      </c>
      <c r="C112" s="9">
        <f>VLOOKUP($F112,[1]стартЮноши!$A$4:$F$428,3,FALSE)</f>
        <v>1959</v>
      </c>
      <c r="D112" s="9" t="str">
        <f>VLOOKUP($F112,[1]стартЮноши!$A$4:$F$428,4,FALSE)</f>
        <v>с.Кочево</v>
      </c>
      <c r="E112" s="10">
        <f>VLOOKUP($F112,[1]стартЮноши!$A$4:$F$428,6,FALSE)</f>
        <v>2.4826388888888801E-2</v>
      </c>
      <c r="F112" s="13">
        <v>143</v>
      </c>
      <c r="G112" s="14">
        <v>3.1944444444444449E-2</v>
      </c>
      <c r="H112" s="14">
        <f t="shared" si="6"/>
        <v>7.1180555555556482E-3</v>
      </c>
      <c r="I112" s="11">
        <v>3</v>
      </c>
      <c r="J112" s="9">
        <f>VLOOKUP($F112,[1]стартЮноши!$A$4:$G$335,7,FALSE)</f>
        <v>0</v>
      </c>
    </row>
    <row r="113" spans="1:10" x14ac:dyDescent="0.25">
      <c r="A113" s="15">
        <v>4</v>
      </c>
      <c r="B113" s="15" t="str">
        <f>VLOOKUP($F113,[1]стартЮноши!$A$4:$F$428,2,FALSE)</f>
        <v>Мехоношин Александр</v>
      </c>
      <c r="C113" s="15">
        <f>VLOOKUP($F113,[1]стартЮноши!$A$4:$F$428,3,FALSE)</f>
        <v>1961</v>
      </c>
      <c r="D113" s="15" t="str">
        <f>VLOOKUP($F113,[1]стартЮноши!$A$4:$F$428,4,FALSE)</f>
        <v>Ветераны Кудымкар</v>
      </c>
      <c r="E113" s="16">
        <f>VLOOKUP($F113,[1]стартЮноши!$A$4:$F$428,6,FALSE)</f>
        <v>2.4652777777777701E-2</v>
      </c>
      <c r="F113" s="17">
        <v>142</v>
      </c>
      <c r="G113" s="18">
        <v>3.1817129629629633E-2</v>
      </c>
      <c r="H113" s="18">
        <f t="shared" si="6"/>
        <v>7.1643518518519321E-3</v>
      </c>
      <c r="I113" s="20">
        <v>4</v>
      </c>
      <c r="J113" s="9">
        <f>VLOOKUP($F113,[1]стартЮноши!$A$4:$G$335,7,FALSE)</f>
        <v>0</v>
      </c>
    </row>
    <row r="114" spans="1:10" x14ac:dyDescent="0.25">
      <c r="A114" s="15">
        <v>5</v>
      </c>
      <c r="B114" s="15" t="str">
        <f>VLOOKUP($F114,[1]стартЮноши!$A$4:$F$428,2,FALSE)</f>
        <v>Мехоношин Павел</v>
      </c>
      <c r="C114" s="15">
        <f>VLOOKUP($F114,[1]стартЮноши!$A$4:$F$428,3,FALSE)</f>
        <v>1963</v>
      </c>
      <c r="D114" s="15" t="str">
        <f>VLOOKUP($F114,[1]стартЮноши!$A$4:$F$428,4,FALSE)</f>
        <v>Ветераны Кудымкар</v>
      </c>
      <c r="E114" s="16">
        <f>VLOOKUP($F114,[1]стартЮноши!$A$4:$F$428,6,FALSE)</f>
        <v>2.4479166666666601E-2</v>
      </c>
      <c r="F114" s="17">
        <v>141</v>
      </c>
      <c r="G114" s="18">
        <v>3.2418981481481479E-2</v>
      </c>
      <c r="H114" s="18">
        <f t="shared" si="6"/>
        <v>7.9398148148148787E-3</v>
      </c>
      <c r="I114" s="20">
        <v>5</v>
      </c>
      <c r="J114" s="9">
        <f>VLOOKUP($F114,[1]стартЮноши!$A$4:$G$335,7,FALSE)</f>
        <v>0</v>
      </c>
    </row>
    <row r="115" spans="1:10" x14ac:dyDescent="0.25">
      <c r="A115" s="15">
        <v>6</v>
      </c>
      <c r="B115" s="15" t="str">
        <f>VLOOKUP($F115,[1]стартЮноши!$A$4:$F$428,2,FALSE)</f>
        <v>Истомин Александр Гр.</v>
      </c>
      <c r="C115" s="15">
        <f>VLOOKUP($F115,[1]стартЮноши!$A$4:$F$428,3,FALSE)</f>
        <v>1958</v>
      </c>
      <c r="D115" s="15" t="str">
        <f>VLOOKUP($F115,[1]стартЮноши!$A$4:$F$428,4,FALSE)</f>
        <v>Юсьва-ветераны</v>
      </c>
      <c r="E115" s="16">
        <f>VLOOKUP($F115,[1]стартЮноши!$A$4:$F$428,6,FALSE)</f>
        <v>2.1527777777778E-2</v>
      </c>
      <c r="F115" s="17">
        <v>124</v>
      </c>
      <c r="G115" s="18">
        <v>3.142361111111111E-2</v>
      </c>
      <c r="H115" s="18">
        <f t="shared" si="6"/>
        <v>9.8958333333331108E-3</v>
      </c>
      <c r="I115" s="20">
        <v>6</v>
      </c>
      <c r="J115" s="9">
        <f>VLOOKUP($F115,[1]стартЮноши!$A$4:$G$335,7,FALSE)</f>
        <v>0</v>
      </c>
    </row>
    <row r="117" spans="1:10" x14ac:dyDescent="0.25">
      <c r="A117"/>
      <c r="B117" s="39" t="s">
        <v>21</v>
      </c>
      <c r="C117" s="39"/>
      <c r="D117" s="39"/>
      <c r="E117" s="6"/>
      <c r="F117" s="6"/>
      <c r="G117" s="6"/>
      <c r="H117" s="6"/>
      <c r="I117" s="6"/>
    </row>
    <row r="118" spans="1:10" s="7" customFormat="1" x14ac:dyDescent="0.25">
      <c r="A118" s="9" t="s">
        <v>15</v>
      </c>
      <c r="B118" s="9" t="s">
        <v>5</v>
      </c>
      <c r="C118" s="9" t="s">
        <v>6</v>
      </c>
      <c r="D118" s="9" t="s">
        <v>7</v>
      </c>
      <c r="E118" s="10" t="s">
        <v>8</v>
      </c>
      <c r="F118" s="9" t="s">
        <v>9</v>
      </c>
      <c r="G118" s="10" t="s">
        <v>10</v>
      </c>
      <c r="H118" s="14" t="s">
        <v>11</v>
      </c>
      <c r="I118" s="9" t="s">
        <v>12</v>
      </c>
      <c r="J118" s="9" t="s">
        <v>16</v>
      </c>
    </row>
    <row r="119" spans="1:10" s="7" customFormat="1" x14ac:dyDescent="0.25">
      <c r="A119" s="9">
        <v>1</v>
      </c>
      <c r="B119" s="9" t="str">
        <f>VLOOKUP($F119,'[1] стартДевушки'!$A$4:$F$347,2,FALSE)</f>
        <v xml:space="preserve">Рычкова Милана </v>
      </c>
      <c r="C119" s="9">
        <f>VLOOKUP($F119,'[1] стартДевушки'!$A$4:$F$347,3,FALSE)</f>
        <v>2012</v>
      </c>
      <c r="D119" s="9" t="str">
        <f>VLOOKUP($F119,'[1] стартДевушки'!$A$4:$F$347,4,FALSE)</f>
        <v>ДЮСШ-Кудымкар</v>
      </c>
      <c r="E119" s="10">
        <f>VLOOKUP($F119,'[1] стартДевушки'!$A$4:$F$347,6,FALSE)</f>
        <v>2.9513888888888899E-2</v>
      </c>
      <c r="F119" s="13">
        <v>170</v>
      </c>
      <c r="G119" s="14">
        <v>3.6342592592592593E-2</v>
      </c>
      <c r="H119" s="14">
        <f t="shared" ref="H119:H130" si="7">G119-E119</f>
        <v>6.8287037037036945E-3</v>
      </c>
      <c r="I119" s="9">
        <v>1</v>
      </c>
      <c r="J119" s="9" t="str">
        <f>VLOOKUP($F119,'[1] стартДевушки'!$A$4:$G$347,7,FALSE)</f>
        <v>Казаринов А.Л.</v>
      </c>
    </row>
    <row r="120" spans="1:10" x14ac:dyDescent="0.25">
      <c r="A120" s="9">
        <v>2</v>
      </c>
      <c r="B120" s="9" t="str">
        <f>VLOOKUP($F120,'[1] стартДевушки'!$A$4:$F$347,2,FALSE)</f>
        <v>Чернова Кристина</v>
      </c>
      <c r="C120" s="9">
        <f>VLOOKUP($F120,'[1] стартДевушки'!$A$4:$F$347,3,FALSE)</f>
        <v>2012</v>
      </c>
      <c r="D120" s="9" t="str">
        <f>VLOOKUP($F120,'[1] стартДевушки'!$A$4:$F$347,4,FALSE)</f>
        <v>ДЮСШ Карагай</v>
      </c>
      <c r="E120" s="10">
        <f>VLOOKUP($F120,'[1] стартДевушки'!$A$4:$F$347,6,FALSE)</f>
        <v>3.0208333333333299E-2</v>
      </c>
      <c r="F120" s="13">
        <v>174</v>
      </c>
      <c r="G120" s="14">
        <v>3.7303240740740741E-2</v>
      </c>
      <c r="H120" s="14">
        <f t="shared" si="7"/>
        <v>7.0949074074074421E-3</v>
      </c>
      <c r="I120" s="9">
        <v>2</v>
      </c>
      <c r="J120" s="9" t="str">
        <f>VLOOKUP($F120,'[1] стартДевушки'!$A$4:$G$347,7,FALSE)</f>
        <v>Голев А.И.</v>
      </c>
    </row>
    <row r="121" spans="1:10" x14ac:dyDescent="0.25">
      <c r="A121" s="9">
        <v>3</v>
      </c>
      <c r="B121" s="9" t="str">
        <f>VLOOKUP($F121,'[1] стартДевушки'!$A$4:$F$347,2,FALSE)</f>
        <v xml:space="preserve">Мехоношина Ангелина </v>
      </c>
      <c r="C121" s="9">
        <f>VLOOKUP($F121,'[1] стартДевушки'!$A$4:$F$347,3,FALSE)</f>
        <v>2012</v>
      </c>
      <c r="D121" s="9" t="str">
        <f>VLOOKUP($F121,'[1] стартДевушки'!$A$4:$F$347,4,FALSE)</f>
        <v>ДЮСШ-Кудымкар</v>
      </c>
      <c r="E121" s="10">
        <f>VLOOKUP($F121,'[1] стартДевушки'!$A$4:$F$347,6,FALSE)</f>
        <v>2.8819444444444401E-2</v>
      </c>
      <c r="F121" s="13">
        <v>166</v>
      </c>
      <c r="G121" s="14">
        <v>3.6134259259259262E-2</v>
      </c>
      <c r="H121" s="14">
        <f t="shared" si="7"/>
        <v>7.3148148148148608E-3</v>
      </c>
      <c r="I121" s="9">
        <v>3</v>
      </c>
      <c r="J121" s="9" t="str">
        <f>VLOOKUP($F121,'[1] стартДевушки'!$A$4:$G$347,7,FALSE)</f>
        <v>Казаринов А.Л.</v>
      </c>
    </row>
    <row r="122" spans="1:10" x14ac:dyDescent="0.25">
      <c r="A122" s="15">
        <v>4</v>
      </c>
      <c r="B122" s="15" t="str">
        <f>VLOOKUP($F122,'[1] стартДевушки'!$A$4:$F$347,2,FALSE)</f>
        <v>Радостева Владислава</v>
      </c>
      <c r="C122" s="15">
        <f>VLOOKUP($F122,'[1] стартДевушки'!$A$4:$F$347,3,FALSE)</f>
        <v>2012</v>
      </c>
      <c r="D122" s="15" t="str">
        <f>VLOOKUP($F122,'[1] стартДевушки'!$A$4:$F$347,4,FALSE)</f>
        <v>ДЮСШ-В-Иньва</v>
      </c>
      <c r="E122" s="16">
        <f>VLOOKUP($F122,'[1] стартДевушки'!$A$4:$F$347,6,FALSE)</f>
        <v>2.9340277777777798E-2</v>
      </c>
      <c r="F122" s="17">
        <v>169</v>
      </c>
      <c r="G122" s="18">
        <v>3.6666666666666667E-2</v>
      </c>
      <c r="H122" s="18">
        <f t="shared" si="7"/>
        <v>7.3263888888888684E-3</v>
      </c>
      <c r="I122" s="15">
        <v>4</v>
      </c>
      <c r="J122" s="15" t="str">
        <f>VLOOKUP($F122,'[1] стартДевушки'!$A$4:$G$347,7,FALSE)</f>
        <v>Харина М.М.</v>
      </c>
    </row>
    <row r="123" spans="1:10" x14ac:dyDescent="0.25">
      <c r="A123" s="15">
        <v>5</v>
      </c>
      <c r="B123" s="15" t="str">
        <f>VLOOKUP($F123,'[1] стартДевушки'!$A$4:$F$347,2,FALSE)</f>
        <v>Чуприянова Злата</v>
      </c>
      <c r="C123" s="15">
        <f>VLOOKUP($F123,'[1] стартДевушки'!$A$4:$F$347,3,FALSE)</f>
        <v>2012</v>
      </c>
      <c r="D123" s="15" t="str">
        <f>VLOOKUP($F123,'[1] стартДевушки'!$A$4:$F$347,4,FALSE)</f>
        <v>ДЮСШ Карагай</v>
      </c>
      <c r="E123" s="16">
        <f>VLOOKUP($F123,'[1] стартДевушки'!$A$4:$F$347,6,FALSE)</f>
        <v>3.0381944444444399E-2</v>
      </c>
      <c r="F123" s="17">
        <v>175</v>
      </c>
      <c r="G123" s="18">
        <v>3.8483796296296294E-2</v>
      </c>
      <c r="H123" s="18">
        <f t="shared" si="7"/>
        <v>8.1018518518518948E-3</v>
      </c>
      <c r="I123" s="15">
        <v>5</v>
      </c>
      <c r="J123" s="15" t="str">
        <f>VLOOKUP($F123,'[1] стартДевушки'!$A$4:$G$347,7,FALSE)</f>
        <v>Пономарева Т.В.</v>
      </c>
    </row>
    <row r="124" spans="1:10" x14ac:dyDescent="0.25">
      <c r="A124" s="15">
        <v>6</v>
      </c>
      <c r="B124" s="15" t="str">
        <f>VLOOKUP($F124,'[1] стартДевушки'!$A$4:$F$347,2,FALSE)</f>
        <v>Канюкова Диана</v>
      </c>
      <c r="C124" s="15">
        <f>VLOOKUP($F124,'[1] стартДевушки'!$A$4:$F$347,3,FALSE)</f>
        <v>2012</v>
      </c>
      <c r="D124" s="15" t="str">
        <f>VLOOKUP($F124,'[1] стартДевушки'!$A$4:$F$347,4,FALSE)</f>
        <v>Белоево ОШИ</v>
      </c>
      <c r="E124" s="16">
        <f>VLOOKUP($F124,'[1] стартДевушки'!$A$4:$F$347,6,FALSE)</f>
        <v>2.8645833333333301E-2</v>
      </c>
      <c r="F124" s="17">
        <v>165</v>
      </c>
      <c r="G124" s="18">
        <v>3.7141203703703704E-2</v>
      </c>
      <c r="H124" s="18">
        <f t="shared" si="7"/>
        <v>8.4953703703704031E-3</v>
      </c>
      <c r="I124" s="15">
        <v>6</v>
      </c>
      <c r="J124" s="15" t="str">
        <f>VLOOKUP($F124,'[1] стартДевушки'!$A$4:$G$347,7,FALSE)</f>
        <v>Бражкин А.И.</v>
      </c>
    </row>
    <row r="125" spans="1:10" x14ac:dyDescent="0.25">
      <c r="A125" s="15">
        <v>7</v>
      </c>
      <c r="B125" s="15" t="str">
        <f>VLOOKUP($F125,'[1] стартДевушки'!$A$4:$F$347,2,FALSE)</f>
        <v>Щипицина София</v>
      </c>
      <c r="C125" s="15">
        <f>VLOOKUP($F125,'[1] стартДевушки'!$A$4:$F$347,3,FALSE)</f>
        <v>2012</v>
      </c>
      <c r="D125" s="15" t="str">
        <f>VLOOKUP($F125,'[1] стартДевушки'!$A$4:$F$347,4,FALSE)</f>
        <v>ДЮСШ Карагай</v>
      </c>
      <c r="E125" s="16">
        <f>VLOOKUP($F125,'[1] стартДевушки'!$A$4:$F$347,6,FALSE)</f>
        <v>3.0555555555555499E-2</v>
      </c>
      <c r="F125" s="17">
        <v>176</v>
      </c>
      <c r="G125" s="18">
        <v>3.9293981481481485E-2</v>
      </c>
      <c r="H125" s="18">
        <f t="shared" si="7"/>
        <v>8.7384259259259862E-3</v>
      </c>
      <c r="I125" s="15">
        <v>7</v>
      </c>
      <c r="J125" s="15" t="str">
        <f>VLOOKUP($F125,'[1] стартДевушки'!$A$4:$G$347,7,FALSE)</f>
        <v>Пономарева Т.В.</v>
      </c>
    </row>
    <row r="126" spans="1:10" x14ac:dyDescent="0.25">
      <c r="A126" s="15">
        <v>8</v>
      </c>
      <c r="B126" s="15" t="str">
        <f>VLOOKUP($F126,'[1] стартДевушки'!$A$4:$F$347,2,FALSE)</f>
        <v>Никонова Полина</v>
      </c>
      <c r="C126" s="15">
        <f>VLOOKUP($F126,'[1] стартДевушки'!$A$4:$F$347,3,FALSE)</f>
        <v>2011</v>
      </c>
      <c r="D126" s="15" t="str">
        <f>VLOOKUP($F126,'[1] стартДевушки'!$A$4:$F$347,4,FALSE)</f>
        <v>С. Кочево</v>
      </c>
      <c r="E126" s="16">
        <f>VLOOKUP($F126,'[1] стартДевушки'!$A$4:$F$347,6,FALSE)</f>
        <v>2.8993055555555501E-2</v>
      </c>
      <c r="F126" s="17">
        <v>167</v>
      </c>
      <c r="G126" s="18">
        <v>3.923611111111111E-2</v>
      </c>
      <c r="H126" s="18">
        <f t="shared" si="7"/>
        <v>1.0243055555555609E-2</v>
      </c>
      <c r="I126" s="15">
        <v>8</v>
      </c>
      <c r="J126" s="15">
        <f>VLOOKUP($F126,'[1] стартДевушки'!$A$4:$G$347,7,FALSE)</f>
        <v>0</v>
      </c>
    </row>
    <row r="127" spans="1:10" x14ac:dyDescent="0.25">
      <c r="A127" s="15">
        <v>9</v>
      </c>
      <c r="B127" s="15" t="str">
        <f>VLOOKUP($F127,'[1] стартДевушки'!$A$4:$F$347,2,FALSE)</f>
        <v xml:space="preserve">Сабурова Яна </v>
      </c>
      <c r="C127" s="15">
        <f>VLOOKUP($F127,'[1] стартДевушки'!$A$4:$F$347,3,FALSE)</f>
        <v>2012</v>
      </c>
      <c r="D127" s="15" t="str">
        <f>VLOOKUP($F127,'[1] стартДевушки'!$A$4:$F$347,4,FALSE)</f>
        <v>ДЮСШ-Кудымкар</v>
      </c>
      <c r="E127" s="16">
        <f>VLOOKUP($F127,'[1] стартДевушки'!$A$4:$F$347,6,FALSE)</f>
        <v>2.9687499999999999E-2</v>
      </c>
      <c r="F127" s="17">
        <v>171</v>
      </c>
      <c r="G127" s="18">
        <v>4.0520833333333332E-2</v>
      </c>
      <c r="H127" s="18">
        <f t="shared" si="7"/>
        <v>1.0833333333333334E-2</v>
      </c>
      <c r="I127" s="15">
        <v>9</v>
      </c>
      <c r="J127" s="15" t="str">
        <f>VLOOKUP($F127,'[1] стартДевушки'!$A$4:$G$347,7,FALSE)</f>
        <v>Казаринов А.Л.</v>
      </c>
    </row>
    <row r="128" spans="1:10" x14ac:dyDescent="0.25">
      <c r="A128" s="15">
        <v>10</v>
      </c>
      <c r="B128" s="15" t="str">
        <f>VLOOKUP($F128,'[1] стартДевушки'!$A$4:$F$347,2,FALSE)</f>
        <v>Тотьмянина Дарина</v>
      </c>
      <c r="C128" s="15">
        <f>VLOOKUP($F128,'[1] стартДевушки'!$A$4:$F$347,3,FALSE)</f>
        <v>2011</v>
      </c>
      <c r="D128" s="15" t="str">
        <f>VLOOKUP($F128,'[1] стартДевушки'!$A$4:$F$347,4,FALSE)</f>
        <v>ДЮСШ Кудымкар</v>
      </c>
      <c r="E128" s="16">
        <f>VLOOKUP($F128,'[1] стартДевушки'!$A$4:$F$347,6,FALSE)</f>
        <v>2.9861111111111099E-2</v>
      </c>
      <c r="F128" s="17">
        <v>172</v>
      </c>
      <c r="G128" s="18">
        <v>4.1064814814814811E-2</v>
      </c>
      <c r="H128" s="18">
        <f t="shared" si="7"/>
        <v>1.1203703703703712E-2</v>
      </c>
      <c r="I128" s="15">
        <v>10</v>
      </c>
      <c r="J128" s="15" t="str">
        <f>VLOOKUP($F128,'[1] стартДевушки'!$A$4:$G$347,7,FALSE)</f>
        <v>Попов С.А.</v>
      </c>
    </row>
    <row r="129" spans="1:10" x14ac:dyDescent="0.25">
      <c r="A129" s="15">
        <v>11</v>
      </c>
      <c r="B129" s="15" t="str">
        <f>VLOOKUP($F129,'[1] стартДевушки'!$A$4:$F$347,2,FALSE)</f>
        <v>Власова Валерия</v>
      </c>
      <c r="C129" s="15">
        <f>VLOOKUP($F129,'[1] стартДевушки'!$A$4:$F$347,3,FALSE)</f>
        <v>2011</v>
      </c>
      <c r="D129" s="15" t="str">
        <f>VLOOKUP($F129,'[1] стартДевушки'!$A$4:$F$347,4,FALSE)</f>
        <v>Школа-сад №12</v>
      </c>
      <c r="E129" s="16">
        <f>VLOOKUP($F129,'[1] стартДевушки'!$A$4:$F$347,6,FALSE)</f>
        <v>2.8472222222222201E-2</v>
      </c>
      <c r="F129" s="17">
        <v>164</v>
      </c>
      <c r="G129" s="18">
        <v>4.6666666666666669E-2</v>
      </c>
      <c r="H129" s="18">
        <f t="shared" si="7"/>
        <v>1.8194444444444468E-2</v>
      </c>
      <c r="I129" s="15">
        <v>11</v>
      </c>
      <c r="J129" s="15" t="str">
        <f>VLOOKUP($F129,'[1] стартДевушки'!$A$4:$G$347,7,FALSE)</f>
        <v>Мышкин М.В.</v>
      </c>
    </row>
    <row r="130" spans="1:10" x14ac:dyDescent="0.25">
      <c r="A130" s="15">
        <v>12</v>
      </c>
      <c r="B130" s="15" t="str">
        <f>VLOOKUP($F130,'[1] стартДевушки'!$A$4:$F$347,2,FALSE)</f>
        <v>Петухова Яна</v>
      </c>
      <c r="C130" s="15">
        <f>VLOOKUP($F130,'[1] стартДевушки'!$A$4:$F$347,3,FALSE)</f>
        <v>2011</v>
      </c>
      <c r="D130" s="15" t="str">
        <f>VLOOKUP($F130,'[1] стартДевушки'!$A$4:$F$347,4,FALSE)</f>
        <v>Школа-сад №12</v>
      </c>
      <c r="E130" s="16">
        <f>VLOOKUP($F130,'[1] стартДевушки'!$A$4:$F$347,6,FALSE)</f>
        <v>2.9166666666666601E-2</v>
      </c>
      <c r="F130" s="17">
        <v>168</v>
      </c>
      <c r="G130" s="18">
        <v>5.7025462962962958E-2</v>
      </c>
      <c r="H130" s="18">
        <f t="shared" si="7"/>
        <v>2.7858796296296357E-2</v>
      </c>
      <c r="I130" s="15">
        <v>12</v>
      </c>
      <c r="J130" s="15" t="str">
        <f>VLOOKUP($F130,'[1] стартДевушки'!$A$4:$G$347,7,FALSE)</f>
        <v>Мышкин М.В.</v>
      </c>
    </row>
    <row r="131" spans="1:10" x14ac:dyDescent="0.25">
      <c r="A131" s="9"/>
      <c r="B131" s="36" t="s">
        <v>22</v>
      </c>
      <c r="C131" s="37"/>
      <c r="D131" s="38"/>
      <c r="E131" s="10"/>
      <c r="F131" s="13"/>
      <c r="G131" s="14"/>
      <c r="H131" s="14"/>
      <c r="I131" s="9"/>
      <c r="J131" s="27"/>
    </row>
    <row r="132" spans="1:10" x14ac:dyDescent="0.25">
      <c r="A132" s="9">
        <v>1</v>
      </c>
      <c r="B132" s="9" t="str">
        <f>VLOOKUP($F132,'[1] стартДевушки'!$A$4:$F$347,2,FALSE)</f>
        <v xml:space="preserve">Вотинова Ульяна </v>
      </c>
      <c r="C132" s="9">
        <f>VLOOKUP($F132,'[1] стартДевушки'!$A$4:$F$347,3,FALSE)</f>
        <v>2009</v>
      </c>
      <c r="D132" s="9" t="str">
        <f>VLOOKUP($F132,'[1] стартДевушки'!$A$4:$F$347,4,FALSE)</f>
        <v>ДЮСШ Карагай</v>
      </c>
      <c r="E132" s="10">
        <f>VLOOKUP($F132,'[1] стартДевушки'!$A$4:$F$347,6,FALSE)</f>
        <v>2.7951388888888901E-2</v>
      </c>
      <c r="F132" s="13">
        <v>161</v>
      </c>
      <c r="G132" s="14">
        <v>3.4756944444444444E-2</v>
      </c>
      <c r="H132" s="14">
        <f t="shared" ref="H132:H139" si="8">G132-E132</f>
        <v>6.8055555555555439E-3</v>
      </c>
      <c r="I132" s="9">
        <v>1</v>
      </c>
      <c r="J132" s="9" t="str">
        <f>VLOOKUP($F132,'[1] стартДевушки'!$A$4:$G$347,7,FALSE)</f>
        <v>Голев А.И.</v>
      </c>
    </row>
    <row r="133" spans="1:10" x14ac:dyDescent="0.25">
      <c r="A133" s="9">
        <v>2</v>
      </c>
      <c r="B133" s="9" t="str">
        <f>VLOOKUP($F133,'[1] стартДевушки'!$A$4:$F$347,2,FALSE)</f>
        <v>Мехоношина Елизавета</v>
      </c>
      <c r="C133" s="9">
        <f>VLOOKUP($F133,'[1] стартДевушки'!$A$4:$F$347,3,FALSE)</f>
        <v>2009</v>
      </c>
      <c r="D133" s="9" t="str">
        <f>VLOOKUP($F133,'[1] стартДевушки'!$A$4:$F$347,4,FALSE)</f>
        <v>ДЮСШ-Пешнигорт</v>
      </c>
      <c r="E133" s="10">
        <f>VLOOKUP($F133,'[1] стартДевушки'!$A$4:$F$347,6,FALSE)</f>
        <v>2.72569444444444E-2</v>
      </c>
      <c r="F133" s="13">
        <v>157</v>
      </c>
      <c r="G133" s="14">
        <v>3.408564814814815E-2</v>
      </c>
      <c r="H133" s="14">
        <f t="shared" si="8"/>
        <v>6.82870370370375E-3</v>
      </c>
      <c r="I133" s="9">
        <v>2</v>
      </c>
      <c r="J133" s="9" t="str">
        <f>VLOOKUP($F133,'[1] стартДевушки'!$A$4:$G$347,7,FALSE)</f>
        <v>Денисов В.Д.</v>
      </c>
    </row>
    <row r="134" spans="1:10" x14ac:dyDescent="0.25">
      <c r="A134" s="9">
        <v>3</v>
      </c>
      <c r="B134" s="9" t="str">
        <f>VLOOKUP($F134,'[1] стартДевушки'!$A$4:$F$347,2,FALSE)</f>
        <v>Маслова Эвелина</v>
      </c>
      <c r="C134" s="9">
        <f>VLOOKUP($F134,'[1] стартДевушки'!$A$4:$F$347,3,FALSE)</f>
        <v>2009</v>
      </c>
      <c r="D134" s="9" t="str">
        <f>VLOOKUP($F134,'[1] стартДевушки'!$A$4:$F$347,4,FALSE)</f>
        <v>ДЮСШ Карагай</v>
      </c>
      <c r="E134" s="10">
        <f>VLOOKUP($F134,'[1] стартДевушки'!$A$4:$F$347,6,FALSE)</f>
        <v>2.74305555555555E-2</v>
      </c>
      <c r="F134" s="13">
        <v>158</v>
      </c>
      <c r="G134" s="14">
        <v>3.4270833333333334E-2</v>
      </c>
      <c r="H134" s="14">
        <f t="shared" si="8"/>
        <v>6.840277777777834E-3</v>
      </c>
      <c r="I134" s="9">
        <v>3</v>
      </c>
      <c r="J134" s="9" t="str">
        <f>VLOOKUP($F134,'[1] стартДевушки'!$A$4:$G$347,7,FALSE)</f>
        <v>Пономарева Т.В.</v>
      </c>
    </row>
    <row r="135" spans="1:10" x14ac:dyDescent="0.25">
      <c r="A135" s="15">
        <v>4</v>
      </c>
      <c r="B135" s="15" t="str">
        <f>VLOOKUP($F135,'[1] стартДевушки'!$A$4:$F$347,2,FALSE)</f>
        <v>Глухих Мария</v>
      </c>
      <c r="C135" s="15">
        <f>VLOOKUP($F135,'[1] стартДевушки'!$A$4:$F$347,3,FALSE)</f>
        <v>2010</v>
      </c>
      <c r="D135" s="15" t="str">
        <f>VLOOKUP($F135,'[1] стартДевушки'!$A$4:$F$347,4,FALSE)</f>
        <v>ДЮСШ-Пешнигорт</v>
      </c>
      <c r="E135" s="16">
        <f>VLOOKUP($F135,'[1] стартДевушки'!$A$4:$F$347,6,FALSE)</f>
        <v>2.7777777777777801E-2</v>
      </c>
      <c r="F135" s="17">
        <v>160</v>
      </c>
      <c r="G135" s="18">
        <v>3.4687500000000003E-2</v>
      </c>
      <c r="H135" s="18">
        <f t="shared" si="8"/>
        <v>6.9097222222222025E-3</v>
      </c>
      <c r="I135" s="15">
        <v>4</v>
      </c>
      <c r="J135" s="15" t="str">
        <f>VLOOKUP($F135,'[1] стартДевушки'!$A$4:$G$347,7,FALSE)</f>
        <v>Денисов В.Д.</v>
      </c>
    </row>
    <row r="136" spans="1:10" x14ac:dyDescent="0.25">
      <c r="A136" s="15">
        <v>5</v>
      </c>
      <c r="B136" s="15" t="str">
        <f>VLOOKUP($F136,'[1] стартДевушки'!$A$4:$F$347,2,FALSE)</f>
        <v>Тудвасева Кристина</v>
      </c>
      <c r="C136" s="15">
        <f>VLOOKUP($F136,'[1] стартДевушки'!$A$4:$F$347,3,FALSE)</f>
        <v>2010</v>
      </c>
      <c r="D136" s="15" t="str">
        <f>VLOOKUP($F136,'[1] стартДевушки'!$A$4:$F$347,4,FALSE)</f>
        <v>ДЮСШ Карагай</v>
      </c>
      <c r="E136" s="16">
        <f>VLOOKUP($F136,'[1] стартДевушки'!$A$4:$F$347,6,FALSE)</f>
        <v>2.6736111111111099E-2</v>
      </c>
      <c r="F136" s="17">
        <v>154</v>
      </c>
      <c r="G136" s="18">
        <v>3.3692129629629627E-2</v>
      </c>
      <c r="H136" s="18">
        <f t="shared" si="8"/>
        <v>6.956018518518528E-3</v>
      </c>
      <c r="I136" s="15">
        <v>5</v>
      </c>
      <c r="J136" s="15" t="str">
        <f>VLOOKUP($F136,'[1] стартДевушки'!$A$4:$G$347,7,FALSE)</f>
        <v>Пономарева Т.В.</v>
      </c>
    </row>
    <row r="137" spans="1:10" s="7" customFormat="1" x14ac:dyDescent="0.25">
      <c r="A137" s="15">
        <v>6</v>
      </c>
      <c r="B137" s="15" t="str">
        <f>VLOOKUP($F137,'[1] стартДевушки'!$A$4:$F$347,2,FALSE)</f>
        <v xml:space="preserve">Белослудцева Диана </v>
      </c>
      <c r="C137" s="15">
        <f>VLOOKUP($F137,'[1] стартДевушки'!$A$4:$F$347,3,FALSE)</f>
        <v>2009</v>
      </c>
      <c r="D137" s="15" t="str">
        <f>VLOOKUP($F137,'[1] стартДевушки'!$A$4:$F$347,4,FALSE)</f>
        <v>ДЮСШ Карагай</v>
      </c>
      <c r="E137" s="16">
        <f>VLOOKUP($F137,'[1] стартДевушки'!$A$4:$F$347,6,FALSE)</f>
        <v>2.8125000000000001E-2</v>
      </c>
      <c r="F137" s="17">
        <v>162</v>
      </c>
      <c r="G137" s="18">
        <v>3.5648148148148151E-2</v>
      </c>
      <c r="H137" s="18">
        <f t="shared" si="8"/>
        <v>7.5231481481481503E-3</v>
      </c>
      <c r="I137" s="15">
        <v>6</v>
      </c>
      <c r="J137" s="15" t="str">
        <f>VLOOKUP($F137,'[1] стартДевушки'!$A$4:$G$347,7,FALSE)</f>
        <v>Голев А.И.</v>
      </c>
    </row>
    <row r="138" spans="1:10" s="7" customFormat="1" x14ac:dyDescent="0.25">
      <c r="A138" s="15">
        <v>7</v>
      </c>
      <c r="B138" s="15" t="str">
        <f>VLOOKUP($F138,'[1] стартДевушки'!$A$4:$F$347,2,FALSE)</f>
        <v>Никонова Анастасия</v>
      </c>
      <c r="C138" s="15">
        <f>VLOOKUP($F138,'[1] стартДевушки'!$A$4:$F$347,3,FALSE)</f>
        <v>2010</v>
      </c>
      <c r="D138" s="15" t="str">
        <f>VLOOKUP($F138,'[1] стартДевушки'!$A$4:$F$347,4,FALSE)</f>
        <v>С. Кочево</v>
      </c>
      <c r="E138" s="16">
        <f>VLOOKUP($F138,'[1] стартДевушки'!$A$4:$F$347,6,FALSE)</f>
        <v>2.6909722222222199E-2</v>
      </c>
      <c r="F138" s="17">
        <v>155</v>
      </c>
      <c r="G138" s="18">
        <v>3.6979166666666667E-2</v>
      </c>
      <c r="H138" s="18">
        <f t="shared" si="8"/>
        <v>1.0069444444444468E-2</v>
      </c>
      <c r="I138" s="15">
        <v>7</v>
      </c>
      <c r="J138" s="15">
        <f>VLOOKUP($F138,'[1] стартДевушки'!$A$4:$G$347,7,FALSE)</f>
        <v>0</v>
      </c>
    </row>
    <row r="139" spans="1:10" x14ac:dyDescent="0.25">
      <c r="A139" s="15">
        <v>8</v>
      </c>
      <c r="B139" s="15" t="str">
        <f>VLOOKUP($F139,'[1] стартДевушки'!$A$4:$F$347,2,FALSE)</f>
        <v xml:space="preserve">Курганова Софья </v>
      </c>
      <c r="C139" s="15">
        <f>VLOOKUP($F139,'[1] стартДевушки'!$A$4:$F$347,3,FALSE)</f>
        <v>2009</v>
      </c>
      <c r="D139" s="15" t="str">
        <f>VLOOKUP($F139,'[1] стартДевушки'!$A$4:$F$347,4,FALSE)</f>
        <v>Школа-сад №12</v>
      </c>
      <c r="E139" s="16">
        <f>VLOOKUP($F139,'[1] стартДевушки'!$A$4:$F$347,6,FALSE)</f>
        <v>2.76041666666667E-2</v>
      </c>
      <c r="F139" s="17">
        <v>159</v>
      </c>
      <c r="G139" s="18">
        <v>4.2395833333333327E-2</v>
      </c>
      <c r="H139" s="18">
        <f t="shared" si="8"/>
        <v>1.4791666666666627E-2</v>
      </c>
      <c r="I139" s="15">
        <v>8</v>
      </c>
      <c r="J139" s="15" t="str">
        <f>VLOOKUP($F139,'[1] стартДевушки'!$A$4:$G$347,7,FALSE)</f>
        <v>Мышкин М.В.</v>
      </c>
    </row>
    <row r="140" spans="1:10" x14ac:dyDescent="0.25">
      <c r="A140" s="9"/>
      <c r="B140" s="36" t="s">
        <v>23</v>
      </c>
      <c r="C140" s="37"/>
      <c r="D140" s="38"/>
      <c r="E140" s="10"/>
      <c r="F140" s="13"/>
      <c r="G140" s="14"/>
      <c r="H140" s="14"/>
      <c r="I140" s="9"/>
      <c r="J140" s="27"/>
    </row>
    <row r="141" spans="1:10" x14ac:dyDescent="0.25">
      <c r="A141" s="9">
        <v>1</v>
      </c>
      <c r="B141" s="9" t="str">
        <f>VLOOKUP($F141,'[1] стартДевушки'!$A$4:$F$347,2,FALSE)</f>
        <v xml:space="preserve">Гладикова Алиса </v>
      </c>
      <c r="C141" s="9">
        <f>VLOOKUP($F141,'[1] стартДевушки'!$A$4:$F$347,3,FALSE)</f>
        <v>2007</v>
      </c>
      <c r="D141" s="9" t="str">
        <f>VLOOKUP($F141,'[1] стартДевушки'!$A$4:$F$347,4,FALSE)</f>
        <v>Кочевская СШ</v>
      </c>
      <c r="E141" s="10">
        <f>VLOOKUP($F141,'[1] стартДевушки'!$A$4:$F$347,6,FALSE)</f>
        <v>2.6388888888888899E-2</v>
      </c>
      <c r="F141" s="13">
        <v>152</v>
      </c>
      <c r="G141" s="14">
        <v>3.2546296296296295E-2</v>
      </c>
      <c r="H141" s="14">
        <f t="shared" ref="H141:H150" si="9">G141-E141</f>
        <v>6.1574074074073962E-3</v>
      </c>
      <c r="I141" s="9">
        <v>1</v>
      </c>
      <c r="J141" s="9" t="str">
        <f>VLOOKUP($F141,'[1] стартДевушки'!$A$4:$G$347,7,FALSE)</f>
        <v>Зотев АА</v>
      </c>
    </row>
    <row r="142" spans="1:10" x14ac:dyDescent="0.25">
      <c r="A142" s="9">
        <v>2</v>
      </c>
      <c r="B142" s="9" t="str">
        <f>VLOOKUP($F142,'[1] стартДевушки'!$A$4:$F$347,2,FALSE)</f>
        <v>Петерсон Анна</v>
      </c>
      <c r="C142" s="9">
        <f>VLOOKUP($F142,'[1] стартДевушки'!$A$4:$F$347,3,FALSE)</f>
        <v>2008</v>
      </c>
      <c r="D142" s="9" t="str">
        <f>VLOOKUP($F142,'[1] стартДевушки'!$A$4:$F$347,4,FALSE)</f>
        <v xml:space="preserve"> СТАРТ-Кудымкар</v>
      </c>
      <c r="E142" s="10">
        <f>VLOOKUP($F142,'[1] стартДевушки'!$A$4:$F$347,6,FALSE)</f>
        <v>2.5520833333333336E-2</v>
      </c>
      <c r="F142" s="13">
        <v>147</v>
      </c>
      <c r="G142" s="14">
        <v>3.2037037037037037E-2</v>
      </c>
      <c r="H142" s="14">
        <f t="shared" si="9"/>
        <v>6.5162037037037011E-3</v>
      </c>
      <c r="I142" s="9">
        <v>2</v>
      </c>
      <c r="J142" s="9" t="str">
        <f>VLOOKUP($F142,'[1] стартДевушки'!$A$4:$G$347,7,FALSE)</f>
        <v>Мальцев Л.А.</v>
      </c>
    </row>
    <row r="143" spans="1:10" x14ac:dyDescent="0.25">
      <c r="A143" s="9">
        <v>3</v>
      </c>
      <c r="B143" s="9" t="str">
        <f>VLOOKUP($F143,'[1] стартДевушки'!$A$4:$F$347,2,FALSE)</f>
        <v xml:space="preserve">Захарова Карина </v>
      </c>
      <c r="C143" s="9">
        <f>VLOOKUP($F143,'[1] стартДевушки'!$A$4:$F$347,3,FALSE)</f>
        <v>2008</v>
      </c>
      <c r="D143" s="9" t="str">
        <f>VLOOKUP($F143,'[1] стартДевушки'!$A$4:$F$347,4,FALSE)</f>
        <v>ДЮСШ-Кудымкар</v>
      </c>
      <c r="E143" s="10">
        <f>VLOOKUP($F143,'[1] стартДевушки'!$A$4:$F$347,6,FALSE)</f>
        <v>2.5868055555555599E-2</v>
      </c>
      <c r="F143" s="13">
        <v>149</v>
      </c>
      <c r="G143" s="14">
        <v>3.2499999999999994E-2</v>
      </c>
      <c r="H143" s="14">
        <f t="shared" si="9"/>
        <v>6.6319444444443952E-3</v>
      </c>
      <c r="I143" s="9">
        <v>3</v>
      </c>
      <c r="J143" s="9" t="str">
        <f>VLOOKUP($F143,'[1] стартДевушки'!$A$4:$G$347,7,FALSE)</f>
        <v>Попов Т.А.</v>
      </c>
    </row>
    <row r="144" spans="1:10" x14ac:dyDescent="0.25">
      <c r="A144" s="15">
        <v>4</v>
      </c>
      <c r="B144" s="15" t="str">
        <f>VLOOKUP($F144,'[1] стартДевушки'!$A$4:$F$347,2,FALSE)</f>
        <v>Гудовщикова Евгения</v>
      </c>
      <c r="C144" s="15">
        <f>VLOOKUP($F144,'[1] стартДевушки'!$A$4:$F$347,3,FALSE)</f>
        <v>2008</v>
      </c>
      <c r="D144" s="15" t="str">
        <f>VLOOKUP($F144,'[1] стартДевушки'!$A$4:$F$347,4,FALSE)</f>
        <v>Белоево ОШИ</v>
      </c>
      <c r="E144" s="16">
        <f>VLOOKUP($F144,'[1] стартДевушки'!$A$4:$F$347,6,FALSE)</f>
        <v>2.6215277777777799E-2</v>
      </c>
      <c r="F144" s="17">
        <v>151</v>
      </c>
      <c r="G144" s="18">
        <v>3.2870370370370376E-2</v>
      </c>
      <c r="H144" s="18">
        <f t="shared" si="9"/>
        <v>6.655092592592577E-3</v>
      </c>
      <c r="I144" s="15">
        <v>4</v>
      </c>
      <c r="J144" s="15" t="str">
        <f>VLOOKUP($F144,'[1] стартДевушки'!$A$4:$G$347,7,FALSE)</f>
        <v>Бражкин А.И.</v>
      </c>
    </row>
    <row r="145" spans="1:10" x14ac:dyDescent="0.25">
      <c r="A145" s="15">
        <v>5</v>
      </c>
      <c r="B145" s="15" t="str">
        <f>VLOOKUP($F145,'[1] стартДевушки'!$A$4:$F$347,2,FALSE)</f>
        <v xml:space="preserve">Дектянникова Елизавета </v>
      </c>
      <c r="C145" s="15">
        <f>VLOOKUP($F145,'[1] стартДевушки'!$A$4:$F$347,3,FALSE)</f>
        <v>2008</v>
      </c>
      <c r="D145" s="15" t="str">
        <f>VLOOKUP($F145,'[1] стартДевушки'!$A$4:$F$347,4,FALSE)</f>
        <v>Кочевская СШ</v>
      </c>
      <c r="E145" s="16">
        <f>VLOOKUP($F145,'[1] стартДевушки'!$A$4:$F$347,6,FALSE)</f>
        <v>2.6041666666666699E-2</v>
      </c>
      <c r="F145" s="17">
        <v>150</v>
      </c>
      <c r="G145" s="18">
        <v>3.2928240740740737E-2</v>
      </c>
      <c r="H145" s="18">
        <f t="shared" si="9"/>
        <v>6.886574074074038E-3</v>
      </c>
      <c r="I145" s="15">
        <v>5</v>
      </c>
      <c r="J145" s="15" t="str">
        <f>VLOOKUP($F145,'[1] стартДевушки'!$A$4:$G$347,7,FALSE)</f>
        <v>Зотев АА</v>
      </c>
    </row>
    <row r="146" spans="1:10" x14ac:dyDescent="0.25">
      <c r="A146" s="15">
        <v>6</v>
      </c>
      <c r="B146" s="15" t="str">
        <f>VLOOKUP($F146,'[1] стартДевушки'!$A$4:$F$347,2,FALSE)</f>
        <v xml:space="preserve">Климова Татьяна </v>
      </c>
      <c r="C146" s="15">
        <f>VLOOKUP($F146,'[1] стартДевушки'!$A$4:$F$347,3,FALSE)</f>
        <v>2007</v>
      </c>
      <c r="D146" s="15" t="str">
        <f>VLOOKUP($F146,'[1] стартДевушки'!$A$4:$F$347,4,FALSE)</f>
        <v>КМУ</v>
      </c>
      <c r="E146" s="16">
        <f>VLOOKUP($F146,'[1] стартДевушки'!$A$4:$F$347,6,FALSE)</f>
        <v>3.19444444444444E-2</v>
      </c>
      <c r="F146" s="17">
        <v>184</v>
      </c>
      <c r="G146" s="18">
        <v>3.9004629629629632E-2</v>
      </c>
      <c r="H146" s="18">
        <f t="shared" si="9"/>
        <v>7.0601851851852318E-3</v>
      </c>
      <c r="I146" s="15">
        <v>6</v>
      </c>
      <c r="J146" s="15">
        <f>VLOOKUP($F146,'[1] стартДевушки'!$A$4:$G$347,7,FALSE)</f>
        <v>0</v>
      </c>
    </row>
    <row r="147" spans="1:10" x14ac:dyDescent="0.25">
      <c r="A147" s="15">
        <v>7</v>
      </c>
      <c r="B147" s="15" t="str">
        <f>VLOOKUP($F147,'[1] стартДевушки'!$A$4:$F$347,2,FALSE)</f>
        <v>Бражкина Василиса</v>
      </c>
      <c r="C147" s="15">
        <f>VLOOKUP($F147,'[1] стартДевушки'!$A$4:$F$347,3,FALSE)</f>
        <v>2007</v>
      </c>
      <c r="D147" s="15" t="str">
        <f>VLOOKUP($F147,'[1] стартДевушки'!$A$4:$F$347,4,FALSE)</f>
        <v>ДЮСШ-Белоево</v>
      </c>
      <c r="E147" s="16">
        <f>VLOOKUP($F147,'[1] стартДевушки'!$A$4:$F$347,6,FALSE)</f>
        <v>2.6562499999999999E-2</v>
      </c>
      <c r="F147" s="17">
        <v>153</v>
      </c>
      <c r="G147" s="18">
        <v>3.3888888888888885E-2</v>
      </c>
      <c r="H147" s="18">
        <f t="shared" si="9"/>
        <v>7.3263888888888858E-3</v>
      </c>
      <c r="I147" s="15">
        <v>7</v>
      </c>
      <c r="J147" s="15" t="str">
        <f>VLOOKUP($F147,'[1] стартДевушки'!$A$4:$G$347,7,FALSE)</f>
        <v>Старцев В.А.</v>
      </c>
    </row>
    <row r="148" spans="1:10" x14ac:dyDescent="0.25">
      <c r="A148" s="15">
        <v>8</v>
      </c>
      <c r="B148" s="15" t="str">
        <f>VLOOKUP($F148,'[1] стартДевушки'!$A$4:$F$347,2,FALSE)</f>
        <v>Петрова Карина</v>
      </c>
      <c r="C148" s="15">
        <f>VLOOKUP($F148,'[1] стартДевушки'!$A$4:$F$347,3,FALSE)</f>
        <v>2007</v>
      </c>
      <c r="D148" s="15" t="str">
        <f>VLOOKUP($F148,'[1] стартДевушки'!$A$4:$F$347,4,FALSE)</f>
        <v>КМУ</v>
      </c>
      <c r="E148" s="16">
        <f>VLOOKUP($F148,'[1] стартДевушки'!$A$4:$F$347,6,FALSE)</f>
        <v>3.1076388888888799E-2</v>
      </c>
      <c r="F148" s="17">
        <v>179</v>
      </c>
      <c r="G148" s="18">
        <v>4.0370370370370369E-2</v>
      </c>
      <c r="H148" s="18">
        <f t="shared" si="9"/>
        <v>9.2939814814815697E-3</v>
      </c>
      <c r="I148" s="15">
        <v>8</v>
      </c>
      <c r="J148" s="15">
        <f>VLOOKUP($F148,'[1] стартДевушки'!$A$4:$G$347,7,FALSE)</f>
        <v>0</v>
      </c>
    </row>
    <row r="149" spans="1:10" x14ac:dyDescent="0.25">
      <c r="A149" s="15">
        <v>9</v>
      </c>
      <c r="B149" s="15" t="str">
        <f>VLOOKUP($F149,'[1] стартДевушки'!$A$4:$F$347,2,FALSE)</f>
        <v>Крохалева Софья</v>
      </c>
      <c r="C149" s="15">
        <f>VLOOKUP($F149,'[1] стартДевушки'!$A$4:$F$347,3,FALSE)</f>
        <v>2007</v>
      </c>
      <c r="D149" s="15" t="str">
        <f>VLOOKUP($F149,'[1] стартДевушки'!$A$4:$F$347,4,FALSE)</f>
        <v>КМУ</v>
      </c>
      <c r="E149" s="16">
        <f>VLOOKUP($F149,'[1] стартДевушки'!$A$4:$F$347,6,FALSE)</f>
        <v>2.8298611111111101E-2</v>
      </c>
      <c r="F149" s="17">
        <v>163</v>
      </c>
      <c r="G149" s="18">
        <v>3.8333333333333337E-2</v>
      </c>
      <c r="H149" s="18">
        <f t="shared" si="9"/>
        <v>1.0034722222222237E-2</v>
      </c>
      <c r="I149" s="15">
        <v>9</v>
      </c>
      <c r="J149" s="15">
        <f>VLOOKUP($F149,'[1] стартДевушки'!$A$4:$G$347,7,FALSE)</f>
        <v>0</v>
      </c>
    </row>
    <row r="150" spans="1:10" x14ac:dyDescent="0.25">
      <c r="A150" s="15">
        <v>10</v>
      </c>
      <c r="B150" s="15" t="str">
        <f>VLOOKUP($F150,'[1] стартДевушки'!$A$4:$F$347,2,FALSE)</f>
        <v>Тарасова Мария</v>
      </c>
      <c r="C150" s="15">
        <f>VLOOKUP($F150,'[1] стартДевушки'!$A$4:$F$347,3,FALSE)</f>
        <v>2008</v>
      </c>
      <c r="D150" s="15" t="str">
        <f>VLOOKUP($F150,'[1] стартДевушки'!$A$4:$F$347,4,FALSE)</f>
        <v>Школа-сад №12</v>
      </c>
      <c r="E150" s="16">
        <f>VLOOKUP($F150,'[1] стартДевушки'!$A$4:$F$347,6,FALSE)</f>
        <v>2.5173611111111108E-2</v>
      </c>
      <c r="F150" s="17">
        <v>145</v>
      </c>
      <c r="G150" s="18">
        <v>4.4374999999999998E-2</v>
      </c>
      <c r="H150" s="18">
        <f t="shared" si="9"/>
        <v>1.9201388888888889E-2</v>
      </c>
      <c r="I150" s="15">
        <v>10</v>
      </c>
      <c r="J150" s="15" t="str">
        <f>VLOOKUP($F150,'[1] стартДевушки'!$A$4:$G$347,7,FALSE)</f>
        <v>Мышкин М.В.</v>
      </c>
    </row>
    <row r="151" spans="1:10" x14ac:dyDescent="0.25">
      <c r="A151" s="9"/>
      <c r="B151" s="36" t="s">
        <v>24</v>
      </c>
      <c r="C151" s="37"/>
      <c r="D151" s="38"/>
      <c r="E151" s="10"/>
      <c r="F151" s="13"/>
      <c r="G151" s="14"/>
      <c r="H151" s="14"/>
      <c r="I151" s="9"/>
      <c r="J151" s="27"/>
    </row>
    <row r="152" spans="1:10" x14ac:dyDescent="0.25">
      <c r="A152" s="9">
        <v>1</v>
      </c>
      <c r="B152" s="9" t="str">
        <f>VLOOKUP($F152,'[1] стартДевушки'!$A$4:$F$347,2,FALSE)</f>
        <v xml:space="preserve">Радостева Марина </v>
      </c>
      <c r="C152" s="9">
        <f>VLOOKUP($F152,'[1] стартДевушки'!$A$4:$F$347,3,FALSE)</f>
        <v>2002</v>
      </c>
      <c r="D152" s="9" t="str">
        <f>VLOOKUP($F152,'[1] стартДевушки'!$A$4:$F$347,4,FALSE)</f>
        <v>КЛТ</v>
      </c>
      <c r="E152" s="10">
        <f>VLOOKUP($F152,'[1] стартДевушки'!$A$4:$F$347,6,FALSE)</f>
        <v>3.1423611111111097E-2</v>
      </c>
      <c r="F152" s="13">
        <v>181</v>
      </c>
      <c r="G152" s="14">
        <v>3.9143518518518515E-2</v>
      </c>
      <c r="H152" s="14">
        <f t="shared" ref="H152:H157" si="10">G152-E152</f>
        <v>7.7199074074074184E-3</v>
      </c>
      <c r="I152" s="9">
        <v>1</v>
      </c>
      <c r="J152" s="9" t="str">
        <f>VLOOKUP($F152,'[1] стартДевушки'!$A$4:$G$347,7,FALSE)</f>
        <v>Зубов И.И.</v>
      </c>
    </row>
    <row r="153" spans="1:10" x14ac:dyDescent="0.25">
      <c r="A153" s="9">
        <v>2</v>
      </c>
      <c r="B153" s="9" t="str">
        <f>VLOOKUP($F153,'[1] стартДевушки'!$A$4:$F$347,2,FALSE)</f>
        <v>Рагозина Диана</v>
      </c>
      <c r="C153" s="9">
        <f>VLOOKUP($F153,'[1] стартДевушки'!$A$4:$F$347,3,FALSE)</f>
        <v>2005</v>
      </c>
      <c r="D153" s="9" t="str">
        <f>VLOOKUP($F153,'[1] стартДевушки'!$A$4:$F$347,4,FALSE)</f>
        <v>КЛТ</v>
      </c>
      <c r="E153" s="10">
        <f>VLOOKUP($F153,'[1] стартДевушки'!$A$4:$F$347,6,FALSE)</f>
        <v>3.125E-2</v>
      </c>
      <c r="F153" s="13">
        <v>180</v>
      </c>
      <c r="G153" s="14">
        <v>4.0451388888888891E-2</v>
      </c>
      <c r="H153" s="14">
        <f t="shared" si="10"/>
        <v>9.2013888888888909E-3</v>
      </c>
      <c r="I153" s="9">
        <v>2</v>
      </c>
      <c r="J153" s="9" t="str">
        <f>VLOOKUP($F153,'[1] стартДевушки'!$A$4:$G$347,7,FALSE)</f>
        <v>Зубов И.И.</v>
      </c>
    </row>
    <row r="154" spans="1:10" x14ac:dyDescent="0.25">
      <c r="A154" s="9">
        <v>3</v>
      </c>
      <c r="B154" s="9" t="str">
        <f>VLOOKUP($F154,'[1] стартДевушки'!$A$4:$F$347,2,FALSE)</f>
        <v xml:space="preserve">Тарасова Наталья </v>
      </c>
      <c r="C154" s="9">
        <f>VLOOKUP($F154,'[1] стартДевушки'!$A$4:$F$347,3,FALSE)</f>
        <v>2005</v>
      </c>
      <c r="D154" s="9" t="str">
        <f>VLOOKUP($F154,'[1] стартДевушки'!$A$4:$F$347,4,FALSE)</f>
        <v>КЛТ</v>
      </c>
      <c r="E154" s="10">
        <f>VLOOKUP($F154,'[1] стартДевушки'!$A$4:$F$347,6,FALSE)</f>
        <v>3.1770833333333297E-2</v>
      </c>
      <c r="F154" s="13">
        <v>183</v>
      </c>
      <c r="G154" s="14">
        <v>4.1215277777777774E-2</v>
      </c>
      <c r="H154" s="14">
        <f t="shared" si="10"/>
        <v>9.4444444444444775E-3</v>
      </c>
      <c r="I154" s="9">
        <v>3</v>
      </c>
      <c r="J154" s="9" t="str">
        <f>VLOOKUP($F154,'[1] стартДевушки'!$A$4:$G$347,7,FALSE)</f>
        <v>Зубов И.И.</v>
      </c>
    </row>
    <row r="155" spans="1:10" x14ac:dyDescent="0.25">
      <c r="A155" s="15">
        <v>4</v>
      </c>
      <c r="B155" s="15" t="str">
        <f>VLOOKUP($F155,'[1] стартДевушки'!$A$4:$F$347,2,FALSE)</f>
        <v xml:space="preserve">Созонова Виктория </v>
      </c>
      <c r="C155" s="15">
        <f>VLOOKUP($F155,'[1] стартДевушки'!$A$4:$F$347,3,FALSE)</f>
        <v>1988</v>
      </c>
      <c r="D155" s="15" t="str">
        <f>VLOOKUP($F155,'[1] стартДевушки'!$A$4:$F$347,4,FALSE)</f>
        <v>Школа-сад №12</v>
      </c>
      <c r="E155" s="16">
        <f>VLOOKUP($F155,'[1] стартДевушки'!$A$4:$F$347,6,FALSE)</f>
        <v>3.15972222222222E-2</v>
      </c>
      <c r="F155" s="17">
        <v>182</v>
      </c>
      <c r="G155" s="18">
        <v>4.7245370370370375E-2</v>
      </c>
      <c r="H155" s="18">
        <f t="shared" si="10"/>
        <v>1.5648148148148175E-2</v>
      </c>
      <c r="I155" s="15">
        <v>4</v>
      </c>
      <c r="J155" s="15">
        <f>VLOOKUP($F155,'[1] стартДевушки'!$A$4:$G$347,7,FALSE)</f>
        <v>0</v>
      </c>
    </row>
    <row r="156" spans="1:10" x14ac:dyDescent="0.25">
      <c r="A156" s="15">
        <v>5</v>
      </c>
      <c r="B156" s="15" t="str">
        <f>VLOOKUP($F156,'[1] стартДевушки'!$A$4:$F$347,2,FALSE)</f>
        <v xml:space="preserve">Минина Александра </v>
      </c>
      <c r="C156" s="15">
        <f>VLOOKUP($F156,'[1] стартДевушки'!$A$4:$F$347,3,FALSE)</f>
        <v>2000</v>
      </c>
      <c r="D156" s="15" t="str">
        <f>VLOOKUP($F156,'[1] стартДевушки'!$A$4:$F$347,4,FALSE)</f>
        <v>Школа-сад №12</v>
      </c>
      <c r="E156" s="16">
        <f>VLOOKUP($F156,'[1] стартДевушки'!$A$4:$F$347,6,FALSE)</f>
        <v>3.09027777777778E-2</v>
      </c>
      <c r="F156" s="17">
        <v>178</v>
      </c>
      <c r="G156" s="18">
        <v>4.7210648148148147E-2</v>
      </c>
      <c r="H156" s="18">
        <f t="shared" si="10"/>
        <v>1.6307870370370348E-2</v>
      </c>
      <c r="I156" s="15">
        <v>5</v>
      </c>
      <c r="J156" s="15">
        <f>VLOOKUP($F156,'[1] стартДевушки'!$A$4:$G$347,7,FALSE)</f>
        <v>0</v>
      </c>
    </row>
    <row r="157" spans="1:10" x14ac:dyDescent="0.25">
      <c r="A157" s="15">
        <v>6</v>
      </c>
      <c r="B157" s="15" t="str">
        <f>VLOOKUP($F157,'[1] стартДевушки'!$A$4:$F$347,2,FALSE)</f>
        <v xml:space="preserve">Мехоношина Анастсаия </v>
      </c>
      <c r="C157" s="15">
        <f>VLOOKUP($F157,'[1] стартДевушки'!$A$4:$F$347,3,FALSE)</f>
        <v>1994</v>
      </c>
      <c r="D157" s="15" t="str">
        <f>VLOOKUP($F157,'[1] стартДевушки'!$A$4:$F$347,4,FALSE)</f>
        <v>Школа-сад №12</v>
      </c>
      <c r="E157" s="16">
        <f>VLOOKUP($F157,'[1] стартДевушки'!$A$4:$F$347,6,FALSE)</f>
        <v>3.0729166666666599E-2</v>
      </c>
      <c r="F157" s="17">
        <v>177</v>
      </c>
      <c r="G157" s="18">
        <v>4.8437500000000001E-2</v>
      </c>
      <c r="H157" s="18">
        <f t="shared" si="10"/>
        <v>1.7708333333333402E-2</v>
      </c>
      <c r="I157" s="15">
        <v>6</v>
      </c>
      <c r="J157" s="15">
        <f>VLOOKUP($F157,'[1] стартДевушки'!$A$4:$G$347,7,FALSE)</f>
        <v>0</v>
      </c>
    </row>
    <row r="159" spans="1:10" x14ac:dyDescent="0.25">
      <c r="A159"/>
      <c r="B159" s="39" t="s">
        <v>25</v>
      </c>
      <c r="C159" s="39"/>
      <c r="D159" s="39"/>
      <c r="E159" s="29"/>
      <c r="F159" s="29"/>
      <c r="G159" s="29"/>
      <c r="H159" s="29"/>
      <c r="I159" s="29"/>
    </row>
    <row r="160" spans="1:10" x14ac:dyDescent="0.25">
      <c r="A160" s="9" t="s">
        <v>15</v>
      </c>
      <c r="B160" s="9" t="s">
        <v>5</v>
      </c>
      <c r="C160" s="9" t="s">
        <v>6</v>
      </c>
      <c r="D160" s="9" t="s">
        <v>7</v>
      </c>
      <c r="E160" s="10" t="s">
        <v>8</v>
      </c>
      <c r="F160" s="9" t="s">
        <v>9</v>
      </c>
      <c r="G160" s="10" t="s">
        <v>10</v>
      </c>
      <c r="H160" s="14" t="s">
        <v>11</v>
      </c>
      <c r="I160" s="9" t="s">
        <v>12</v>
      </c>
      <c r="J160" s="9" t="s">
        <v>16</v>
      </c>
    </row>
    <row r="161" spans="1:10" x14ac:dyDescent="0.25">
      <c r="A161" s="15">
        <v>1</v>
      </c>
      <c r="B161" s="15" t="str">
        <f>VLOOKUP($F161,[1]стартЮноши!$A$4:$F$428,2,FALSE)</f>
        <v>Пономарев Валерий</v>
      </c>
      <c r="C161" s="15">
        <f>VLOOKUP($F161,[1]стартЮноши!$A$4:$F$428,3,FALSE)</f>
        <v>2009</v>
      </c>
      <c r="D161" s="15" t="str">
        <f>VLOOKUP($F161,[1]стартЮноши!$A$4:$F$428,4,FALSE)</f>
        <v>ДЮСШ-Карагай</v>
      </c>
      <c r="E161" s="16">
        <f>VLOOKUP($F161,[1]стартЮноши!$A$4:$F$428,6,FALSE)</f>
        <v>3.8020833333333302E-2</v>
      </c>
      <c r="F161" s="17">
        <v>219</v>
      </c>
      <c r="G161" s="18">
        <v>4.8136574074074068E-2</v>
      </c>
      <c r="H161" s="18">
        <f t="shared" ref="H161:H175" si="11">G161-E161</f>
        <v>1.0115740740740765E-2</v>
      </c>
      <c r="I161" s="20">
        <v>1</v>
      </c>
      <c r="J161" s="9" t="str">
        <f>VLOOKUP($F161,[1]стартЮноши!$A$4:$G$335,7,FALSE)</f>
        <v>Пономарева Т.В.</v>
      </c>
    </row>
    <row r="162" spans="1:10" x14ac:dyDescent="0.25">
      <c r="A162" s="15">
        <v>2</v>
      </c>
      <c r="B162" s="15" t="str">
        <f>VLOOKUP($F162,[1]стартЮноши!$A$4:$F$428,2,FALSE)</f>
        <v>Трошев Дмитрий</v>
      </c>
      <c r="C162" s="15">
        <f>VLOOKUP($F162,[1]стартЮноши!$A$4:$F$428,3,FALSE)</f>
        <v>2009</v>
      </c>
      <c r="D162" s="15" t="str">
        <f>VLOOKUP($F162,[1]стартЮноши!$A$4:$F$428,4,FALSE)</f>
        <v>Старт-Кудымкар</v>
      </c>
      <c r="E162" s="16">
        <f>VLOOKUP($F162,[1]стартЮноши!$A$4:$F$428,6,FALSE)</f>
        <v>3.7847222222222199E-2</v>
      </c>
      <c r="F162" s="17">
        <v>218</v>
      </c>
      <c r="G162" s="18">
        <v>4.8125000000000001E-2</v>
      </c>
      <c r="H162" s="18">
        <f t="shared" si="11"/>
        <v>1.0277777777777802E-2</v>
      </c>
      <c r="I162" s="20">
        <v>2</v>
      </c>
      <c r="J162" s="9" t="str">
        <f>VLOOKUP($F162,[1]стартЮноши!$A$4:$G$335,7,FALSE)</f>
        <v>Мальцев Л.А.</v>
      </c>
    </row>
    <row r="163" spans="1:10" x14ac:dyDescent="0.25">
      <c r="A163" s="15">
        <v>3</v>
      </c>
      <c r="B163" s="15" t="str">
        <f>VLOOKUP($F163,[1]стартЮноши!$A$4:$F$428,2,FALSE)</f>
        <v xml:space="preserve">Черных Максим </v>
      </c>
      <c r="C163" s="15">
        <f>VLOOKUP($F163,[1]стартЮноши!$A$4:$F$428,3,FALSE)</f>
        <v>2010</v>
      </c>
      <c r="D163" s="15" t="str">
        <f>VLOOKUP($F163,[1]стартЮноши!$A$4:$F$428,4,FALSE)</f>
        <v>ДЮСШ-Карагай</v>
      </c>
      <c r="E163" s="16">
        <f>VLOOKUP($F163,[1]стартЮноши!$A$4:$F$428,6,FALSE)</f>
        <v>3.7152777777777798E-2</v>
      </c>
      <c r="F163" s="17">
        <v>214</v>
      </c>
      <c r="G163" s="18">
        <v>4.780092592592592E-2</v>
      </c>
      <c r="H163" s="18">
        <f t="shared" si="11"/>
        <v>1.0648148148148122E-2</v>
      </c>
      <c r="I163" s="20">
        <v>3</v>
      </c>
      <c r="J163" s="9" t="str">
        <f>VLOOKUP($F163,[1]стартЮноши!$A$4:$G$335,7,FALSE)</f>
        <v>Пономарева Т.В.</v>
      </c>
    </row>
    <row r="164" spans="1:10" x14ac:dyDescent="0.25">
      <c r="A164" s="15">
        <v>4</v>
      </c>
      <c r="B164" s="15" t="str">
        <f>VLOOKUP($F164,[1]стартЮноши!$A$4:$F$428,2,FALSE)</f>
        <v>Фирсов Данил</v>
      </c>
      <c r="C164" s="15">
        <f>VLOOKUP($F164,[1]стартЮноши!$A$4:$F$428,3,FALSE)</f>
        <v>2009</v>
      </c>
      <c r="D164" s="15" t="str">
        <f>VLOOKUP($F164,[1]стартЮноши!$A$4:$F$428,4,FALSE)</f>
        <v>Старт-Кудымкар</v>
      </c>
      <c r="E164" s="16">
        <f>VLOOKUP($F164,[1]стартЮноши!$A$4:$F$428,6,FALSE)</f>
        <v>3.7673611111111102E-2</v>
      </c>
      <c r="F164" s="17">
        <v>217</v>
      </c>
      <c r="G164" s="18">
        <v>4.8576388888888884E-2</v>
      </c>
      <c r="H164" s="18">
        <f t="shared" si="11"/>
        <v>1.0902777777777782E-2</v>
      </c>
      <c r="I164" s="20">
        <v>4</v>
      </c>
      <c r="J164" s="9" t="str">
        <f>VLOOKUP($F164,[1]стартЮноши!$A$4:$G$335,7,FALSE)</f>
        <v>Мальцев Л.А.</v>
      </c>
    </row>
    <row r="165" spans="1:10" x14ac:dyDescent="0.25">
      <c r="A165" s="15">
        <v>5</v>
      </c>
      <c r="B165" s="15" t="str">
        <f>VLOOKUP($F165,[1]стартЮноши!$A$4:$F$428,2,FALSE)</f>
        <v>Мусаев Малик</v>
      </c>
      <c r="C165" s="15">
        <f>VLOOKUP($F165,[1]стартЮноши!$A$4:$F$428,3,FALSE)</f>
        <v>2009</v>
      </c>
      <c r="D165" s="15" t="str">
        <f>VLOOKUP($F165,[1]стартЮноши!$A$4:$F$428,4,FALSE)</f>
        <v>ДЮСШ-Карагай</v>
      </c>
      <c r="E165" s="16">
        <f>VLOOKUP($F165,[1]стартЮноши!$A$4:$F$428,6,FALSE)</f>
        <v>3.8715277777777703E-2</v>
      </c>
      <c r="F165" s="17">
        <v>223</v>
      </c>
      <c r="G165" s="18">
        <v>4.9756944444444451E-2</v>
      </c>
      <c r="H165" s="18">
        <f t="shared" si="11"/>
        <v>1.1041666666666748E-2</v>
      </c>
      <c r="I165" s="20">
        <v>5</v>
      </c>
      <c r="J165" s="9" t="str">
        <f>VLOOKUP($F165,[1]стартЮноши!$A$4:$G$335,7,FALSE)</f>
        <v>Пономарева Т.В.</v>
      </c>
    </row>
    <row r="166" spans="1:10" x14ac:dyDescent="0.25">
      <c r="A166" s="15">
        <v>6</v>
      </c>
      <c r="B166" s="15" t="str">
        <f>VLOOKUP($F166,[1]стартЮноши!$A$4:$F$428,2,FALSE)</f>
        <v>Надымов Максим</v>
      </c>
      <c r="C166" s="15">
        <f>VLOOKUP($F166,[1]стартЮноши!$A$4:$F$428,3,FALSE)</f>
        <v>2010</v>
      </c>
      <c r="D166" s="15" t="str">
        <f>VLOOKUP($F166,[1]стартЮноши!$A$4:$F$428,4,FALSE)</f>
        <v>Старт-Кудымкар</v>
      </c>
      <c r="E166" s="16">
        <f>VLOOKUP($F166,[1]стартЮноши!$A$4:$F$428,6,FALSE)</f>
        <v>3.8541666666666599E-2</v>
      </c>
      <c r="F166" s="17">
        <v>222</v>
      </c>
      <c r="G166" s="18">
        <v>5.0069444444444444E-2</v>
      </c>
      <c r="H166" s="18">
        <f t="shared" si="11"/>
        <v>1.1527777777777845E-2</v>
      </c>
      <c r="I166" s="20">
        <v>6</v>
      </c>
      <c r="J166" s="9" t="str">
        <f>VLOOKUP($F166,[1]стартЮноши!$A$4:$G$335,7,FALSE)</f>
        <v>Мальцев Л.А.</v>
      </c>
    </row>
    <row r="167" spans="1:10" x14ac:dyDescent="0.25">
      <c r="A167" s="15">
        <v>7</v>
      </c>
      <c r="B167" s="15" t="str">
        <f>VLOOKUP($F167,[1]стартЮноши!$A$4:$F$428,2,FALSE)</f>
        <v>Батин Матвей</v>
      </c>
      <c r="C167" s="15">
        <f>VLOOKUP($F167,[1]стартЮноши!$A$4:$F$428,3,FALSE)</f>
        <v>2010</v>
      </c>
      <c r="D167" s="15" t="str">
        <f>VLOOKUP($F167,[1]стартЮноши!$A$4:$F$428,4,FALSE)</f>
        <v>ДЮСШ-Кудымкар</v>
      </c>
      <c r="E167" s="16">
        <f>VLOOKUP($F167,[1]стартЮноши!$A$4:$F$428,6,FALSE)</f>
        <v>3.9756944444444303E-2</v>
      </c>
      <c r="F167" s="17">
        <v>229</v>
      </c>
      <c r="G167" s="18">
        <v>5.1863425925925931E-2</v>
      </c>
      <c r="H167" s="18">
        <f t="shared" si="11"/>
        <v>1.2106481481481628E-2</v>
      </c>
      <c r="I167" s="20">
        <v>7</v>
      </c>
      <c r="J167" s="9" t="str">
        <f>VLOOKUP($F167,[1]стартЮноши!$A$4:$G$335,7,FALSE)</f>
        <v>Попов Т.А.</v>
      </c>
    </row>
    <row r="168" spans="1:10" x14ac:dyDescent="0.25">
      <c r="A168" s="15">
        <v>8</v>
      </c>
      <c r="B168" s="15" t="str">
        <f>VLOOKUP($F168,[1]стартЮноши!$A$4:$F$428,2,FALSE)</f>
        <v>Никитин Данил</v>
      </c>
      <c r="C168" s="15">
        <f>VLOOKUP($F168,[1]стартЮноши!$A$4:$F$428,3,FALSE)</f>
        <v>2010</v>
      </c>
      <c r="D168" s="15" t="str">
        <f>VLOOKUP($F168,[1]стартЮноши!$A$4:$F$428,4,FALSE)</f>
        <v>ДЮСШ-Пешнигорт</v>
      </c>
      <c r="E168" s="16">
        <f>VLOOKUP($F168,[1]стартЮноши!$A$4:$F$428,6,FALSE)</f>
        <v>3.8368055555555503E-2</v>
      </c>
      <c r="F168" s="17">
        <v>221</v>
      </c>
      <c r="G168" s="18">
        <v>5.0752314814814813E-2</v>
      </c>
      <c r="H168" s="18">
        <f t="shared" si="11"/>
        <v>1.238425925925931E-2</v>
      </c>
      <c r="I168" s="20">
        <v>8</v>
      </c>
      <c r="J168" s="9" t="str">
        <f>VLOOKUP($F168,[1]стартЮноши!$A$4:$G$335,7,FALSE)</f>
        <v>Денисов В.Д.</v>
      </c>
    </row>
    <row r="169" spans="1:10" x14ac:dyDescent="0.25">
      <c r="A169" s="15">
        <v>9</v>
      </c>
      <c r="B169" s="15" t="str">
        <f>VLOOKUP($F169,[1]стартЮноши!$A$4:$F$428,2,FALSE)</f>
        <v>Хомяков Кирилл</v>
      </c>
      <c r="C169" s="15">
        <f>VLOOKUP($F169,[1]стартЮноши!$A$4:$F$428,3,FALSE)</f>
        <v>2009</v>
      </c>
      <c r="D169" s="15" t="str">
        <f>VLOOKUP($F169,[1]стартЮноши!$A$4:$F$428,4,FALSE)</f>
        <v>Белоево-ОШИ</v>
      </c>
      <c r="E169" s="16">
        <f>VLOOKUP($F169,[1]стартЮноши!$A$4:$F$428,6,FALSE)</f>
        <v>3.7326388888888902E-2</v>
      </c>
      <c r="F169" s="17">
        <v>215</v>
      </c>
      <c r="G169" s="18">
        <v>4.987268518518518E-2</v>
      </c>
      <c r="H169" s="18">
        <f t="shared" si="11"/>
        <v>1.2546296296296278E-2</v>
      </c>
      <c r="I169" s="20">
        <v>9</v>
      </c>
      <c r="J169" s="9" t="str">
        <f>VLOOKUP($F169,[1]стартЮноши!$A$4:$G$335,7,FALSE)</f>
        <v>Бражкин А.И.</v>
      </c>
    </row>
    <row r="170" spans="1:10" x14ac:dyDescent="0.25">
      <c r="A170" s="15">
        <v>10</v>
      </c>
      <c r="B170" s="15" t="str">
        <f>VLOOKUP($F170,[1]стартЮноши!$A$4:$F$428,2,FALSE)</f>
        <v>Галиев Виталий</v>
      </c>
      <c r="C170" s="15">
        <f>VLOOKUP($F170,[1]стартЮноши!$A$4:$F$428,3,FALSE)</f>
        <v>2009</v>
      </c>
      <c r="D170" s="15" t="str">
        <f>VLOOKUP($F170,[1]стартЮноши!$A$4:$F$428,4,FALSE)</f>
        <v>ДЮСШ-Карагай</v>
      </c>
      <c r="E170" s="16">
        <f>VLOOKUP($F170,[1]стартЮноши!$A$4:$F$428,6,FALSE)</f>
        <v>3.9409722222222103E-2</v>
      </c>
      <c r="F170" s="17">
        <v>227</v>
      </c>
      <c r="G170" s="18">
        <v>5.2361111111111108E-2</v>
      </c>
      <c r="H170" s="18">
        <f t="shared" si="11"/>
        <v>1.2951388888889005E-2</v>
      </c>
      <c r="I170" s="20">
        <v>10</v>
      </c>
      <c r="J170" s="9" t="str">
        <f>VLOOKUP($F170,[1]стартЮноши!$A$4:$G$335,7,FALSE)</f>
        <v>Пономарева Т.В.</v>
      </c>
    </row>
    <row r="171" spans="1:10" x14ac:dyDescent="0.25">
      <c r="A171" s="15">
        <v>11</v>
      </c>
      <c r="B171" s="15" t="str">
        <f>VLOOKUP($F171,[1]стартЮноши!$A$4:$F$428,2,FALSE)</f>
        <v>Фирсов Роман</v>
      </c>
      <c r="C171" s="15">
        <f>VLOOKUP($F171,[1]стартЮноши!$A$4:$F$428,3,FALSE)</f>
        <v>2010</v>
      </c>
      <c r="D171" s="15" t="str">
        <f>VLOOKUP($F171,[1]стартЮноши!$A$4:$F$428,4,FALSE)</f>
        <v>ДЮСШ-Пешнигорт</v>
      </c>
      <c r="E171" s="16">
        <f>VLOOKUP($F171,[1]стартЮноши!$A$4:$F$428,6,FALSE)</f>
        <v>3.7499999999999999E-2</v>
      </c>
      <c r="F171" s="17">
        <v>216</v>
      </c>
      <c r="G171" s="18">
        <v>5.1145833333333335E-2</v>
      </c>
      <c r="H171" s="18">
        <f t="shared" si="11"/>
        <v>1.3645833333333336E-2</v>
      </c>
      <c r="I171" s="20">
        <v>11</v>
      </c>
      <c r="J171" s="9" t="str">
        <f>VLOOKUP($F171,[1]стартЮноши!$A$4:$G$335,7,FALSE)</f>
        <v>Денисов В.Д.</v>
      </c>
    </row>
    <row r="172" spans="1:10" x14ac:dyDescent="0.25">
      <c r="A172" s="15">
        <v>12</v>
      </c>
      <c r="B172" s="15" t="str">
        <f>VLOOKUP($F172,[1]стартЮноши!$A$4:$F$428,2,FALSE)</f>
        <v>Истомин Степан</v>
      </c>
      <c r="C172" s="15">
        <f>VLOOKUP($F172,[1]стартЮноши!$A$4:$F$428,3,FALSE)</f>
        <v>2010</v>
      </c>
      <c r="D172" s="15" t="str">
        <f>VLOOKUP($F172,[1]стартЮноши!$A$4:$F$428,4,FALSE)</f>
        <v>Кочевская СШ</v>
      </c>
      <c r="E172" s="16">
        <f>VLOOKUP($F172,[1]стартЮноши!$A$4:$F$428,6,FALSE)</f>
        <v>3.9062499999999903E-2</v>
      </c>
      <c r="F172" s="17">
        <v>225</v>
      </c>
      <c r="G172" s="18">
        <v>5.2858796296296286E-2</v>
      </c>
      <c r="H172" s="18">
        <f t="shared" si="11"/>
        <v>1.3796296296296383E-2</v>
      </c>
      <c r="I172" s="20">
        <v>12</v>
      </c>
      <c r="J172" s="9" t="str">
        <f>VLOOKUP($F172,[1]стартЮноши!$A$4:$G$335,7,FALSE)</f>
        <v>Зотев АА</v>
      </c>
    </row>
    <row r="173" spans="1:10" x14ac:dyDescent="0.25">
      <c r="A173" s="15">
        <v>13</v>
      </c>
      <c r="B173" s="15" t="str">
        <f>VLOOKUP($F173,[1]стартЮноши!$A$4:$F$428,2,FALSE)</f>
        <v>Зубарев Никита</v>
      </c>
      <c r="C173" s="15">
        <f>VLOOKUP($F173,[1]стартЮноши!$A$4:$F$428,3,FALSE)</f>
        <v>2009</v>
      </c>
      <c r="D173" s="15" t="str">
        <f>VLOOKUP($F173,[1]стартЮноши!$A$4:$F$428,4,FALSE)</f>
        <v>ДЮСШ-Кудымкар</v>
      </c>
      <c r="E173" s="16">
        <f>VLOOKUP($F173,[1]стартЮноши!$A$4:$F$428,6,FALSE)</f>
        <v>3.9236111111110999E-2</v>
      </c>
      <c r="F173" s="17">
        <v>226</v>
      </c>
      <c r="G173" s="18">
        <v>5.4409722222222213E-2</v>
      </c>
      <c r="H173" s="18">
        <f t="shared" si="11"/>
        <v>1.5173611111111214E-2</v>
      </c>
      <c r="I173" s="20">
        <v>13</v>
      </c>
      <c r="J173" s="9" t="str">
        <f>VLOOKUP($F173,[1]стартЮноши!$A$4:$G$335,7,FALSE)</f>
        <v>Попов Т.А.</v>
      </c>
    </row>
    <row r="174" spans="1:10" x14ac:dyDescent="0.25">
      <c r="A174" s="15">
        <v>14</v>
      </c>
      <c r="B174" s="15" t="str">
        <f>VLOOKUP($F174,[1]стартЮноши!$A$4:$F$428,2,FALSE)</f>
        <v>Бражкин Максим</v>
      </c>
      <c r="C174" s="15">
        <f>VLOOKUP($F174,[1]стартЮноши!$A$4:$F$428,3,FALSE)</f>
        <v>2009</v>
      </c>
      <c r="D174" s="15" t="str">
        <f>VLOOKUP($F174,[1]стартЮноши!$A$4:$F$428,4,FALSE)</f>
        <v>ДЮСШ-Белоево</v>
      </c>
      <c r="E174" s="16">
        <f>VLOOKUP($F174,[1]стартЮноши!$A$4:$F$428,6,FALSE)</f>
        <v>3.95833333333332E-2</v>
      </c>
      <c r="F174" s="17">
        <v>228</v>
      </c>
      <c r="G174" s="18">
        <v>5.5023148148148147E-2</v>
      </c>
      <c r="H174" s="18">
        <f t="shared" si="11"/>
        <v>1.5439814814814948E-2</v>
      </c>
      <c r="I174" s="20">
        <v>14</v>
      </c>
      <c r="J174" s="9" t="str">
        <f>VLOOKUP($F174,[1]стартЮноши!$A$4:$G$335,7,FALSE)</f>
        <v>Старцев В.А.</v>
      </c>
    </row>
    <row r="175" spans="1:10" x14ac:dyDescent="0.25">
      <c r="A175" s="15">
        <v>15</v>
      </c>
      <c r="B175" s="15" t="str">
        <f>VLOOKUP($F175,[1]стартЮноши!$A$4:$F$428,2,FALSE)</f>
        <v>Колупаев Вячеслав</v>
      </c>
      <c r="C175" s="15">
        <f>VLOOKUP($F175,[1]стартЮноши!$A$4:$F$428,3,FALSE)</f>
        <v>2009</v>
      </c>
      <c r="D175" s="15" t="str">
        <f>VLOOKUP($F175,[1]стартЮноши!$A$4:$F$428,4,FALSE)</f>
        <v>ДЮСШ-Кудымкар</v>
      </c>
      <c r="E175" s="16">
        <f>VLOOKUP($F175,[1]стартЮноши!$A$4:$F$428,6,FALSE)</f>
        <v>3.8888888888888799E-2</v>
      </c>
      <c r="F175" s="17">
        <v>224</v>
      </c>
      <c r="G175" s="18">
        <v>5.5428240740740736E-2</v>
      </c>
      <c r="H175" s="18">
        <f t="shared" si="11"/>
        <v>1.6539351851851937E-2</v>
      </c>
      <c r="I175" s="20">
        <v>15</v>
      </c>
      <c r="J175" s="9" t="str">
        <f>VLOOKUP($F175,[1]стартЮноши!$A$4:$G$335,7,FALSE)</f>
        <v>Попов Т.А.</v>
      </c>
    </row>
    <row r="176" spans="1:10" x14ac:dyDescent="0.25">
      <c r="A176" s="15"/>
      <c r="B176" s="36" t="s">
        <v>26</v>
      </c>
      <c r="C176" s="37"/>
      <c r="D176" s="38"/>
      <c r="E176" s="16"/>
      <c r="F176" s="17"/>
      <c r="G176" s="18"/>
      <c r="H176" s="18"/>
      <c r="I176" s="20"/>
      <c r="J176" s="9"/>
    </row>
    <row r="177" spans="1:10" x14ac:dyDescent="0.25">
      <c r="A177" s="9">
        <v>1</v>
      </c>
      <c r="B177" s="9" t="str">
        <f>VLOOKUP($F177,[1]стартЮноши!$A$4:$F$428,2,FALSE)</f>
        <v>Конин Евгений</v>
      </c>
      <c r="C177" s="9">
        <f>VLOOKUP($F177,[1]стартЮноши!$A$4:$F$428,3,FALSE)</f>
        <v>1977</v>
      </c>
      <c r="D177" s="9" t="str">
        <f>VLOOKUP($F177,[1]стартЮноши!$A$4:$F$428,4,FALSE)</f>
        <v>КЛТ</v>
      </c>
      <c r="E177" s="10">
        <f>VLOOKUP($F177,[1]стартЮноши!$A$4:$F$428,6,FALSE)</f>
        <v>4.0624999999999703E-2</v>
      </c>
      <c r="F177" s="13">
        <v>234</v>
      </c>
      <c r="G177" s="14">
        <v>5.0358796296296297E-2</v>
      </c>
      <c r="H177" s="14">
        <f t="shared" ref="H177:H183" si="12">G177-E177</f>
        <v>9.7337962962965943E-3</v>
      </c>
      <c r="I177" s="11">
        <v>1</v>
      </c>
      <c r="J177" s="9"/>
    </row>
    <row r="178" spans="1:10" x14ac:dyDescent="0.25">
      <c r="A178" s="9">
        <v>2</v>
      </c>
      <c r="B178" s="9" t="str">
        <f>VLOOKUP($F178,[1]стартЮноши!$A$4:$F$428,2,FALSE)</f>
        <v>Минин Леонид</v>
      </c>
      <c r="C178" s="9">
        <f>VLOOKUP($F178,[1]стартЮноши!$A$4:$F$428,3,FALSE)</f>
        <v>1978</v>
      </c>
      <c r="D178" s="9" t="str">
        <f>VLOOKUP($F178,[1]стартЮноши!$A$4:$F$428,4,FALSE)</f>
        <v>с.Кочево</v>
      </c>
      <c r="E178" s="10">
        <f>VLOOKUP($F178,[1]стартЮноши!$A$4:$F$428,6,FALSE)</f>
        <v>4.0451388888888697E-2</v>
      </c>
      <c r="F178" s="13">
        <v>233</v>
      </c>
      <c r="G178" s="14">
        <v>5.1550925925925924E-2</v>
      </c>
      <c r="H178" s="14">
        <f t="shared" si="12"/>
        <v>1.1099537037037227E-2</v>
      </c>
      <c r="I178" s="11">
        <v>2</v>
      </c>
      <c r="J178" s="9"/>
    </row>
    <row r="179" spans="1:10" x14ac:dyDescent="0.25">
      <c r="A179" s="9">
        <v>3</v>
      </c>
      <c r="B179" s="9" t="str">
        <f>VLOOKUP($F179,[1]стартЮноши!$A$4:$F$428,2,FALSE)</f>
        <v>Фирсов Василий</v>
      </c>
      <c r="C179" s="9">
        <f>VLOOKUP($F179,[1]стартЮноши!$A$4:$F$428,3,FALSE)</f>
        <v>1982</v>
      </c>
      <c r="D179" s="9" t="str">
        <f>VLOOKUP($F179,[1]стартЮноши!$A$4:$F$428,4,FALSE)</f>
        <v>Пешнигорт</v>
      </c>
      <c r="E179" s="10">
        <f>VLOOKUP($F179,[1]стартЮноши!$A$4:$F$428,6,FALSE)</f>
        <v>4.0104166666666503E-2</v>
      </c>
      <c r="F179" s="13">
        <v>231</v>
      </c>
      <c r="G179" s="14">
        <v>5.258101851851852E-2</v>
      </c>
      <c r="H179" s="14">
        <f t="shared" si="12"/>
        <v>1.2476851851852017E-2</v>
      </c>
      <c r="I179" s="11">
        <v>3</v>
      </c>
      <c r="J179" s="9"/>
    </row>
    <row r="180" spans="1:10" x14ac:dyDescent="0.25">
      <c r="A180" s="15">
        <v>4</v>
      </c>
      <c r="B180" s="15" t="str">
        <f>VLOOKUP($F180,[1]стартЮноши!$A$4:$F$428,2,FALSE)</f>
        <v>Вилисов Алексей</v>
      </c>
      <c r="C180" s="15">
        <f>VLOOKUP($F180,[1]стартЮноши!$A$4:$F$428,3,FALSE)</f>
        <v>1976</v>
      </c>
      <c r="D180" s="15" t="str">
        <f>VLOOKUP($F180,[1]стартЮноши!$A$4:$F$428,4,FALSE)</f>
        <v>Кудымкар-ветераны</v>
      </c>
      <c r="E180" s="16">
        <f>VLOOKUP($F180,[1]стартЮноши!$A$4:$F$428,6,FALSE)</f>
        <v>4.0972222222221903E-2</v>
      </c>
      <c r="F180" s="17">
        <v>236</v>
      </c>
      <c r="G180" s="18">
        <v>5.3576388888888889E-2</v>
      </c>
      <c r="H180" s="18">
        <f t="shared" si="12"/>
        <v>1.2604166666666985E-2</v>
      </c>
      <c r="I180" s="20">
        <v>4</v>
      </c>
      <c r="J180" s="9"/>
    </row>
    <row r="181" spans="1:10" x14ac:dyDescent="0.25">
      <c r="A181" s="15">
        <v>5</v>
      </c>
      <c r="B181" s="15" t="str">
        <f>VLOOKUP($F181,[1]стартЮноши!$A$4:$F$428,2,FALSE)</f>
        <v>Харин Евгений</v>
      </c>
      <c r="C181" s="15">
        <f>VLOOKUP($F181,[1]стартЮноши!$A$4:$F$428,3,FALSE)</f>
        <v>1975</v>
      </c>
      <c r="D181" s="15" t="str">
        <f>VLOOKUP($F181,[1]стартЮноши!$A$4:$F$428,4,FALSE)</f>
        <v>Кудымкар-ветераны</v>
      </c>
      <c r="E181" s="16">
        <f>VLOOKUP($F181,[1]стартЮноши!$A$4:$F$428,6,FALSE)</f>
        <v>3.99305555555554E-2</v>
      </c>
      <c r="F181" s="17">
        <v>230</v>
      </c>
      <c r="G181" s="18">
        <v>5.3865740740740742E-2</v>
      </c>
      <c r="H181" s="18">
        <f t="shared" si="12"/>
        <v>1.3935185185185342E-2</v>
      </c>
      <c r="I181" s="20">
        <v>5</v>
      </c>
      <c r="J181" s="9"/>
    </row>
    <row r="182" spans="1:10" x14ac:dyDescent="0.25">
      <c r="A182" s="15">
        <v>6</v>
      </c>
      <c r="B182" s="15" t="str">
        <f>VLOOKUP($F182,[1]стартЮноши!$A$4:$F$428,2,FALSE)</f>
        <v>Зубов Иван</v>
      </c>
      <c r="C182" s="15">
        <f>VLOOKUP($F182,[1]стартЮноши!$A$4:$F$428,3,FALSE)</f>
        <v>1980</v>
      </c>
      <c r="D182" s="15" t="str">
        <f>VLOOKUP($F182,[1]стартЮноши!$A$4:$F$428,4,FALSE)</f>
        <v>КЛТ</v>
      </c>
      <c r="E182" s="16">
        <f>VLOOKUP($F182,[1]стартЮноши!$A$4:$F$428,6,FALSE)</f>
        <v>4.07986111111108E-2</v>
      </c>
      <c r="F182" s="17">
        <v>235</v>
      </c>
      <c r="G182" s="18">
        <v>5.5011574074074081E-2</v>
      </c>
      <c r="H182" s="18">
        <f t="shared" si="12"/>
        <v>1.4212962962963281E-2</v>
      </c>
      <c r="I182" s="20">
        <v>6</v>
      </c>
      <c r="J182" s="9"/>
    </row>
    <row r="183" spans="1:10" x14ac:dyDescent="0.25">
      <c r="A183" s="15">
        <v>7</v>
      </c>
      <c r="B183" s="15" t="str">
        <f>VLOOKUP($F183,[1]стартЮноши!$A$4:$F$428,2,FALSE)</f>
        <v>Отинов Сергей</v>
      </c>
      <c r="C183" s="15">
        <f>VLOOKUP($F183,[1]стартЮноши!$A$4:$F$428,3,FALSE)</f>
        <v>1975</v>
      </c>
      <c r="D183" s="15" t="str">
        <f>VLOOKUP($F183,[1]стартЮноши!$A$4:$F$428,4,FALSE)</f>
        <v>Кудымкар-ветераны</v>
      </c>
      <c r="E183" s="16">
        <f>VLOOKUP($F183,[1]стартЮноши!$A$4:$F$428,6,FALSE)</f>
        <v>4.02777777777776E-2</v>
      </c>
      <c r="F183" s="17">
        <v>232</v>
      </c>
      <c r="G183" s="18">
        <v>5.4722222222222221E-2</v>
      </c>
      <c r="H183" s="18">
        <f t="shared" si="12"/>
        <v>1.4444444444444621E-2</v>
      </c>
      <c r="I183" s="20">
        <v>7</v>
      </c>
      <c r="J183" s="9"/>
    </row>
    <row r="184" spans="1:10" x14ac:dyDescent="0.25">
      <c r="A184" s="15"/>
      <c r="B184" s="36" t="s">
        <v>27</v>
      </c>
      <c r="C184" s="37"/>
      <c r="D184" s="38"/>
      <c r="E184" s="16"/>
      <c r="F184" s="17"/>
      <c r="G184" s="18"/>
      <c r="H184" s="18"/>
      <c r="I184" s="20"/>
      <c r="J184" s="9"/>
    </row>
    <row r="185" spans="1:10" x14ac:dyDescent="0.25">
      <c r="A185" s="9">
        <v>1</v>
      </c>
      <c r="B185" s="9" t="str">
        <f>VLOOKUP($F185,[1]стартЮноши!$A$4:$F$428,2,FALSE)</f>
        <v>Петров Леонид</v>
      </c>
      <c r="C185" s="9">
        <f>VLOOKUP($F185,[1]стартЮноши!$A$4:$F$428,3,FALSE)</f>
        <v>1968</v>
      </c>
      <c r="D185" s="9" t="str">
        <f>VLOOKUP($F185,[1]стартЮноши!$A$4:$F$428,4,FALSE)</f>
        <v>Кудымкар-ветераны</v>
      </c>
      <c r="E185" s="10">
        <f>VLOOKUP($F185,[1]стартЮноши!$A$4:$F$428,6,FALSE)</f>
        <v>4.1666666666666297E-2</v>
      </c>
      <c r="F185" s="13">
        <v>240</v>
      </c>
      <c r="G185" s="14">
        <v>5.4120370370370374E-2</v>
      </c>
      <c r="H185" s="14">
        <f>G185-E185</f>
        <v>1.2453703703704078E-2</v>
      </c>
      <c r="I185" s="11">
        <v>1</v>
      </c>
      <c r="J185" s="9"/>
    </row>
    <row r="186" spans="1:10" x14ac:dyDescent="0.25">
      <c r="A186" s="9">
        <v>2</v>
      </c>
      <c r="B186" s="9" t="str">
        <f>VLOOKUP($F186,[1]стартЮноши!$A$4:$F$428,2,FALSE)</f>
        <v>Маленьких Дмитрий</v>
      </c>
      <c r="C186" s="9">
        <f>VLOOKUP($F186,[1]стартЮноши!$A$4:$F$428,3,FALSE)</f>
        <v>1971</v>
      </c>
      <c r="D186" s="9" t="str">
        <f>VLOOKUP($F186,[1]стартЮноши!$A$4:$F$428,4,FALSE)</f>
        <v>Кудымкар-ветераны</v>
      </c>
      <c r="E186" s="10">
        <f>VLOOKUP($F186,[1]стартЮноши!$A$4:$F$428,6,FALSE)</f>
        <v>4.18402777777774E-2</v>
      </c>
      <c r="F186" s="13">
        <v>241</v>
      </c>
      <c r="G186" s="14">
        <v>5.545138888888889E-2</v>
      </c>
      <c r="H186" s="14">
        <f>G186-E186</f>
        <v>1.361111111111149E-2</v>
      </c>
      <c r="I186" s="11">
        <v>2</v>
      </c>
      <c r="J186" s="9"/>
    </row>
    <row r="187" spans="1:10" x14ac:dyDescent="0.25">
      <c r="A187" s="9">
        <v>3</v>
      </c>
      <c r="B187" s="9" t="str">
        <f>VLOOKUP($F187,[1]стартЮноши!$A$4:$F$428,2,FALSE)</f>
        <v>Тютюных Андрей</v>
      </c>
      <c r="C187" s="9">
        <f>VLOOKUP($F187,[1]стартЮноши!$A$4:$F$428,3,FALSE)</f>
        <v>1971</v>
      </c>
      <c r="D187" s="9" t="str">
        <f>VLOOKUP($F187,[1]стартЮноши!$A$4:$F$428,4,FALSE)</f>
        <v>Северные эл.сети</v>
      </c>
      <c r="E187" s="10">
        <f>VLOOKUP($F187,[1]стартЮноши!$A$4:$F$428,6,FALSE)</f>
        <v>4.1145833333333E-2</v>
      </c>
      <c r="F187" s="13">
        <v>237</v>
      </c>
      <c r="G187" s="14">
        <v>5.5289351851851846E-2</v>
      </c>
      <c r="H187" s="14">
        <f>G187-E187</f>
        <v>1.4143518518518847E-2</v>
      </c>
      <c r="I187" s="11">
        <v>3</v>
      </c>
      <c r="J187" s="9"/>
    </row>
    <row r="188" spans="1:10" x14ac:dyDescent="0.25">
      <c r="A188" s="15">
        <v>4</v>
      </c>
      <c r="B188" s="15" t="str">
        <f>VLOOKUP($F188,[1]стартЮноши!$A$4:$F$428,2,FALSE)</f>
        <v>Сизов Сергей</v>
      </c>
      <c r="C188" s="15">
        <f>VLOOKUP($F188,[1]стартЮноши!$A$4:$F$428,3,FALSE)</f>
        <v>1968</v>
      </c>
      <c r="D188" s="15" t="str">
        <f>VLOOKUP($F188,[1]стартЮноши!$A$4:$F$428,4,FALSE)</f>
        <v>с.Кочево</v>
      </c>
      <c r="E188" s="16">
        <f>VLOOKUP($F188,[1]стартЮноши!$A$4:$F$428,6,FALSE)</f>
        <v>4.14930555555552E-2</v>
      </c>
      <c r="F188" s="17">
        <v>239</v>
      </c>
      <c r="G188" s="18">
        <v>5.5798611111111111E-2</v>
      </c>
      <c r="H188" s="18">
        <f>G188-E188</f>
        <v>1.4305555555555911E-2</v>
      </c>
      <c r="I188" s="20">
        <v>4</v>
      </c>
      <c r="J188" s="9"/>
    </row>
    <row r="189" spans="1:10" x14ac:dyDescent="0.25">
      <c r="A189" s="15">
        <v>5</v>
      </c>
      <c r="B189" s="15" t="str">
        <f>VLOOKUP($F189,[1]стартЮноши!$A$4:$F$428,2,FALSE)</f>
        <v>Четин Андрей</v>
      </c>
      <c r="C189" s="15">
        <f>VLOOKUP($F189,[1]стартЮноши!$A$4:$F$428,3,FALSE)</f>
        <v>1969</v>
      </c>
      <c r="D189" s="15" t="str">
        <f>VLOOKUP($F189,[1]стартЮноши!$A$4:$F$428,4,FALSE)</f>
        <v>Кудымкар-ветераны</v>
      </c>
      <c r="E189" s="16">
        <f>VLOOKUP($F189,[1]стартЮноши!$A$4:$F$428,6,FALSE)</f>
        <v>4.1319444444444103E-2</v>
      </c>
      <c r="F189" s="17">
        <v>238</v>
      </c>
      <c r="G189" s="18">
        <v>5.5821759259259258E-2</v>
      </c>
      <c r="H189" s="18">
        <f>G189-E189</f>
        <v>1.4502314814815155E-2</v>
      </c>
      <c r="I189" s="20">
        <v>5</v>
      </c>
      <c r="J189" s="9"/>
    </row>
    <row r="191" spans="1:10" x14ac:dyDescent="0.25">
      <c r="A191"/>
      <c r="B191" s="39" t="s">
        <v>28</v>
      </c>
      <c r="C191" s="39"/>
      <c r="D191" s="39"/>
      <c r="E191" s="29"/>
      <c r="F191" s="29"/>
      <c r="G191" s="29"/>
      <c r="H191" s="29"/>
      <c r="I191" s="29"/>
    </row>
    <row r="192" spans="1:10" x14ac:dyDescent="0.25">
      <c r="A192" s="9" t="s">
        <v>15</v>
      </c>
      <c r="B192" s="9" t="s">
        <v>5</v>
      </c>
      <c r="C192" s="9" t="s">
        <v>6</v>
      </c>
      <c r="D192" s="9" t="s">
        <v>7</v>
      </c>
      <c r="E192" s="10" t="s">
        <v>8</v>
      </c>
      <c r="F192" s="9" t="s">
        <v>9</v>
      </c>
      <c r="G192" s="10" t="s">
        <v>10</v>
      </c>
      <c r="H192" s="14" t="s">
        <v>11</v>
      </c>
      <c r="I192" s="9" t="s">
        <v>12</v>
      </c>
      <c r="J192" s="9" t="s">
        <v>16</v>
      </c>
    </row>
    <row r="193" spans="1:10" x14ac:dyDescent="0.25">
      <c r="A193" s="9">
        <v>1</v>
      </c>
      <c r="B193" s="9" t="str">
        <f>VLOOKUP($F193,[1]стартЮноши!$A$4:$F$428,2,FALSE)</f>
        <v>Петров Кирилл</v>
      </c>
      <c r="C193" s="9">
        <f>VLOOKUP($F193,[1]стартЮноши!$A$4:$F$428,3,FALSE)</f>
        <v>2008</v>
      </c>
      <c r="D193" s="9" t="str">
        <f>VLOOKUP($F193,[1]стартЮноши!$A$4:$F$428,4,FALSE)</f>
        <v>Старт-Кудымкар КЛТ</v>
      </c>
      <c r="E193" s="10">
        <f>VLOOKUP($F193,[1]стартЮноши!$A$4:$F$428,6,FALSE)</f>
        <v>3.5763888888888901E-2</v>
      </c>
      <c r="F193" s="13">
        <v>206</v>
      </c>
      <c r="G193" s="14">
        <v>5.1053240740740746E-2</v>
      </c>
      <c r="H193" s="14">
        <f t="shared" ref="H193:H198" si="13">G193-E193</f>
        <v>1.5289351851851846E-2</v>
      </c>
      <c r="I193" s="11">
        <v>1</v>
      </c>
      <c r="J193" s="9" t="str">
        <f>VLOOKUP($F193,[1]стартЮноши!$A$4:$G$335,7,FALSE)</f>
        <v>Зубов И.И.</v>
      </c>
    </row>
    <row r="194" spans="1:10" x14ac:dyDescent="0.25">
      <c r="A194" s="9">
        <v>2</v>
      </c>
      <c r="B194" s="9" t="str">
        <f>VLOOKUP($F194,[1]стартЮноши!$A$4:$F$428,2,FALSE)</f>
        <v>Петров Данил</v>
      </c>
      <c r="C194" s="9">
        <f>VLOOKUP($F194,[1]стартЮноши!$A$4:$F$428,3,FALSE)</f>
        <v>2008</v>
      </c>
      <c r="D194" s="9" t="str">
        <f>VLOOKUP($F194,[1]стартЮноши!$A$4:$F$428,4,FALSE)</f>
        <v>Старт-Кудымкар КЛТ</v>
      </c>
      <c r="E194" s="10">
        <f>VLOOKUP($F194,[1]стартЮноши!$A$4:$F$428,6,FALSE)</f>
        <v>3.54166666666667E-2</v>
      </c>
      <c r="F194" s="13">
        <v>204</v>
      </c>
      <c r="G194" s="14">
        <v>5.1493055555555556E-2</v>
      </c>
      <c r="H194" s="14">
        <f t="shared" si="13"/>
        <v>1.6076388888888855E-2</v>
      </c>
      <c r="I194" s="11">
        <v>2</v>
      </c>
      <c r="J194" s="9" t="str">
        <f>VLOOKUP($F194,[1]стартЮноши!$A$4:$G$335,7,FALSE)</f>
        <v>Зубов И.И.</v>
      </c>
    </row>
    <row r="195" spans="1:10" x14ac:dyDescent="0.25">
      <c r="A195" s="9">
        <v>3</v>
      </c>
      <c r="B195" s="9" t="str">
        <f>VLOOKUP($F195,[1]стартЮноши!$A$4:$F$428,2,FALSE)</f>
        <v>Ильиных Кирилл</v>
      </c>
      <c r="C195" s="9">
        <f>VLOOKUP($F195,[1]стартЮноши!$A$4:$F$428,3,FALSE)</f>
        <v>2008</v>
      </c>
      <c r="D195" s="9" t="str">
        <f>VLOOKUP($F195,[1]стартЮноши!$A$4:$F$428,4,FALSE)</f>
        <v>ДЮСШ-Карагай</v>
      </c>
      <c r="E195" s="10">
        <f>VLOOKUP($F195,[1]стартЮноши!$A$4:$F$428,6,FALSE)</f>
        <v>3.5243055555555555E-2</v>
      </c>
      <c r="F195" s="13">
        <v>203</v>
      </c>
      <c r="G195" s="14">
        <v>5.1608796296296298E-2</v>
      </c>
      <c r="H195" s="14">
        <f t="shared" si="13"/>
        <v>1.6365740740740743E-2</v>
      </c>
      <c r="I195" s="11">
        <v>3</v>
      </c>
      <c r="J195" s="9" t="str">
        <f>VLOOKUP($F195,[1]стартЮноши!$A$4:$G$335,7,FALSE)</f>
        <v>Пономарева Т.В.</v>
      </c>
    </row>
    <row r="196" spans="1:10" x14ac:dyDescent="0.25">
      <c r="A196" s="15">
        <v>4</v>
      </c>
      <c r="B196" s="15" t="str">
        <f>VLOOKUP($F196,[1]стартЮноши!$A$4:$F$428,2,FALSE)</f>
        <v>Батин Владислав</v>
      </c>
      <c r="C196" s="15">
        <f>VLOOKUP($F196,[1]стартЮноши!$A$4:$F$428,3,FALSE)</f>
        <v>2007</v>
      </c>
      <c r="D196" s="15" t="str">
        <f>VLOOKUP($F196,[1]стартЮноши!$A$4:$F$428,4,FALSE)</f>
        <v>КЛТ</v>
      </c>
      <c r="E196" s="16">
        <f>VLOOKUP($F196,[1]стартЮноши!$A$4:$F$428,6,FALSE)</f>
        <v>3.4895833333333334E-2</v>
      </c>
      <c r="F196" s="17">
        <v>201</v>
      </c>
      <c r="G196" s="18">
        <v>5.1909722222222225E-2</v>
      </c>
      <c r="H196" s="18">
        <f t="shared" si="13"/>
        <v>1.7013888888888891E-2</v>
      </c>
      <c r="I196" s="20">
        <v>4</v>
      </c>
      <c r="J196" s="9" t="str">
        <f>VLOOKUP($F196,[1]стартЮноши!$A$4:$G$335,7,FALSE)</f>
        <v>Зубов И.И.</v>
      </c>
    </row>
    <row r="197" spans="1:10" x14ac:dyDescent="0.25">
      <c r="A197" s="15">
        <v>5</v>
      </c>
      <c r="B197" s="15" t="str">
        <f>VLOOKUP($F197,[1]стартЮноши!$A$4:$F$428,2,FALSE)</f>
        <v>Беляев Никита</v>
      </c>
      <c r="C197" s="15">
        <f>VLOOKUP($F197,[1]стартЮноши!$A$4:$F$428,3,FALSE)</f>
        <v>2008</v>
      </c>
      <c r="D197" s="15" t="str">
        <f>VLOOKUP($F197,[1]стартЮноши!$A$4:$F$428,4,FALSE)</f>
        <v>ДЮСШ-Карагай</v>
      </c>
      <c r="E197" s="16">
        <f>VLOOKUP($F197,[1]стартЮноши!$A$4:$F$428,6,FALSE)</f>
        <v>3.5069444444444445E-2</v>
      </c>
      <c r="F197" s="17">
        <v>202</v>
      </c>
      <c r="G197" s="18">
        <v>5.2256944444444446E-2</v>
      </c>
      <c r="H197" s="18">
        <f t="shared" si="13"/>
        <v>1.7187500000000001E-2</v>
      </c>
      <c r="I197" s="20">
        <v>5</v>
      </c>
      <c r="J197" s="9" t="str">
        <f>VLOOKUP($F197,[1]стартЮноши!$A$4:$G$335,7,FALSE)</f>
        <v>Пономарева Т.В.</v>
      </c>
    </row>
    <row r="198" spans="1:10" x14ac:dyDescent="0.25">
      <c r="A198" s="15">
        <v>6</v>
      </c>
      <c r="B198" s="15" t="str">
        <f>VLOOKUP($F198,[1]стартЮноши!$A$4:$F$428,2,FALSE)</f>
        <v>Мусаев Муслим</v>
      </c>
      <c r="C198" s="15">
        <f>VLOOKUP($F198,[1]стартЮноши!$A$4:$F$428,3,FALSE)</f>
        <v>2008</v>
      </c>
      <c r="D198" s="15" t="str">
        <f>VLOOKUP($F198,[1]стартЮноши!$A$4:$F$428,4,FALSE)</f>
        <v>ДЮСШ-Карагай</v>
      </c>
      <c r="E198" s="16">
        <f>VLOOKUP($F198,[1]стартЮноши!$A$4:$F$428,6,FALSE)</f>
        <v>3.5590277777777797E-2</v>
      </c>
      <c r="F198" s="17">
        <v>205</v>
      </c>
      <c r="G198" s="18">
        <v>5.2928240740740741E-2</v>
      </c>
      <c r="H198" s="18">
        <f t="shared" si="13"/>
        <v>1.7337962962962944E-2</v>
      </c>
      <c r="I198" s="20">
        <v>6</v>
      </c>
      <c r="J198" s="9" t="str">
        <f>VLOOKUP($F198,[1]стартЮноши!$A$4:$G$335,7,FALSE)</f>
        <v>Пономарева Т.В.</v>
      </c>
    </row>
    <row r="199" spans="1:10" x14ac:dyDescent="0.25">
      <c r="A199" s="15"/>
      <c r="B199" s="36" t="s">
        <v>29</v>
      </c>
      <c r="C199" s="37"/>
      <c r="D199" s="38"/>
      <c r="E199" s="16"/>
      <c r="F199" s="17"/>
      <c r="G199" s="18"/>
      <c r="H199" s="18"/>
      <c r="I199" s="20"/>
      <c r="J199" s="9"/>
    </row>
    <row r="200" spans="1:10" x14ac:dyDescent="0.25">
      <c r="A200" s="9">
        <v>1</v>
      </c>
      <c r="B200" s="9" t="str">
        <f>VLOOKUP($F200,[1]стартЮноши!$A$4:$F$428,2,FALSE)</f>
        <v>Зырянов Сергей</v>
      </c>
      <c r="C200" s="9">
        <f>VLOOKUP($F200,[1]стартЮноши!$A$4:$F$428,3,FALSE)</f>
        <v>2005</v>
      </c>
      <c r="D200" s="9" t="str">
        <f>VLOOKUP($F200,[1]стартЮноши!$A$4:$F$428,4,FALSE)</f>
        <v xml:space="preserve">Старт-Кудымкар </v>
      </c>
      <c r="E200" s="10">
        <f>VLOOKUP($F200,[1]стартЮноши!$A$4:$F$428,6,FALSE)</f>
        <v>3.6284722222222197E-2</v>
      </c>
      <c r="F200" s="13">
        <v>209</v>
      </c>
      <c r="G200" s="14">
        <v>5.0937499999999997E-2</v>
      </c>
      <c r="H200" s="14">
        <f t="shared" ref="H200:H206" si="14">G200-E200</f>
        <v>1.4652777777777799E-2</v>
      </c>
      <c r="I200" s="11">
        <v>1</v>
      </c>
      <c r="J200" s="9" t="str">
        <f>VLOOKUP($F200,[1]стартЮноши!$A$4:$G$335,7,FALSE)</f>
        <v>Мальцев Л.А.</v>
      </c>
    </row>
    <row r="201" spans="1:10" x14ac:dyDescent="0.25">
      <c r="A201" s="9">
        <v>2</v>
      </c>
      <c r="B201" s="9" t="str">
        <f>VLOOKUP($F201,[1]стартЮноши!$A$4:$F$428,2,FALSE)</f>
        <v>Сизов Алексей</v>
      </c>
      <c r="C201" s="9">
        <f>VLOOKUP($F201,[1]стартЮноши!$A$4:$F$428,3,FALSE)</f>
        <v>1986</v>
      </c>
      <c r="D201" s="9" t="str">
        <f>VLOOKUP($F201,[1]стартЮноши!$A$4:$F$428,4,FALSE)</f>
        <v>с.Кочево</v>
      </c>
      <c r="E201" s="10">
        <f>VLOOKUP($F201,[1]стартЮноши!$A$4:$F$428,6,FALSE)</f>
        <v>3.6805555555555598E-2</v>
      </c>
      <c r="F201" s="13">
        <v>212</v>
      </c>
      <c r="G201" s="14">
        <v>5.3449074074074072E-2</v>
      </c>
      <c r="H201" s="14">
        <f t="shared" si="14"/>
        <v>1.6643518518518474E-2</v>
      </c>
      <c r="I201" s="11">
        <v>2</v>
      </c>
      <c r="J201" s="9"/>
    </row>
    <row r="202" spans="1:10" x14ac:dyDescent="0.25">
      <c r="A202" s="9">
        <v>3</v>
      </c>
      <c r="B202" s="9" t="str">
        <f>VLOOKUP($F202,[1]стартЮноши!$A$4:$F$428,2,FALSE)</f>
        <v>Минин Антон</v>
      </c>
      <c r="C202" s="9">
        <f>VLOOKUP($F202,[1]стартЮноши!$A$4:$F$428,3,FALSE)</f>
        <v>2005</v>
      </c>
      <c r="D202" s="9" t="str">
        <f>VLOOKUP($F202,[1]стартЮноши!$A$4:$F$428,4,FALSE)</f>
        <v>КЛТ</v>
      </c>
      <c r="E202" s="10">
        <f>VLOOKUP($F202,[1]стартЮноши!$A$4:$F$428,6,FALSE)</f>
        <v>3.6458333333333301E-2</v>
      </c>
      <c r="F202" s="13">
        <v>210</v>
      </c>
      <c r="G202" s="14">
        <v>5.409722222222222E-2</v>
      </c>
      <c r="H202" s="14">
        <f t="shared" si="14"/>
        <v>1.7638888888888919E-2</v>
      </c>
      <c r="I202" s="11">
        <v>3</v>
      </c>
      <c r="J202" s="9" t="str">
        <f>VLOOKUP($F202,[1]стартЮноши!$A$4:$G$335,7,FALSE)</f>
        <v>Зубов И.И.</v>
      </c>
    </row>
    <row r="203" spans="1:10" x14ac:dyDescent="0.25">
      <c r="A203" s="15">
        <v>4</v>
      </c>
      <c r="B203" s="15" t="str">
        <f>VLOOKUP($F203,[1]стартЮноши!$A$4:$F$428,2,FALSE)</f>
        <v>Денисов Роман</v>
      </c>
      <c r="C203" s="15">
        <f>VLOOKUP($F203,[1]стартЮноши!$A$4:$F$428,3,FALSE)</f>
        <v>1994</v>
      </c>
      <c r="D203" s="15" t="str">
        <f>VLOOKUP($F203,[1]стартЮноши!$A$4:$F$428,4,FALSE)</f>
        <v>с.Кочево</v>
      </c>
      <c r="E203" s="16">
        <f>VLOOKUP($F203,[1]стартЮноши!$A$4:$F$428,6,FALSE)</f>
        <v>3.6111111111111101E-2</v>
      </c>
      <c r="F203" s="17">
        <v>208</v>
      </c>
      <c r="G203" s="18">
        <v>5.395833333333333E-2</v>
      </c>
      <c r="H203" s="18">
        <f t="shared" si="14"/>
        <v>1.784722222222223E-2</v>
      </c>
      <c r="I203" s="20">
        <v>10</v>
      </c>
      <c r="J203" s="9"/>
    </row>
    <row r="204" spans="1:10" x14ac:dyDescent="0.25">
      <c r="A204" s="15">
        <v>5</v>
      </c>
      <c r="B204" s="15" t="str">
        <f>VLOOKUP($F204,[1]стартЮноши!$A$4:$F$428,2,FALSE)</f>
        <v>Отинов Владимир</v>
      </c>
      <c r="C204" s="15">
        <f>VLOOKUP($F204,[1]стартЮноши!$A$4:$F$428,3,FALSE)</f>
        <v>2003</v>
      </c>
      <c r="D204" s="15" t="str">
        <f>VLOOKUP($F204,[1]стартЮноши!$A$4:$F$428,4,FALSE)</f>
        <v>КЛТ</v>
      </c>
      <c r="E204" s="16">
        <f>VLOOKUP($F204,[1]стартЮноши!$A$4:$F$428,6,FALSE)</f>
        <v>3.6631944444444398E-2</v>
      </c>
      <c r="F204" s="17">
        <v>211</v>
      </c>
      <c r="G204" s="18">
        <v>5.4791666666666662E-2</v>
      </c>
      <c r="H204" s="18">
        <f t="shared" si="14"/>
        <v>1.8159722222222265E-2</v>
      </c>
      <c r="I204" s="20">
        <v>12</v>
      </c>
      <c r="J204" s="9" t="str">
        <f>VLOOKUP($F204,[1]стартЮноши!$A$4:$G$335,7,FALSE)</f>
        <v>Зубов И.И.</v>
      </c>
    </row>
    <row r="205" spans="1:10" x14ac:dyDescent="0.25">
      <c r="A205" s="15">
        <v>6</v>
      </c>
      <c r="B205" s="15" t="str">
        <f>VLOOKUP($F205,[1]стартЮноши!$A$4:$F$428,2,FALSE)</f>
        <v>Белавин Вячеслав</v>
      </c>
      <c r="C205" s="15">
        <f>VLOOKUP($F205,[1]стартЮноши!$A$4:$F$428,3,FALSE)</f>
        <v>1986</v>
      </c>
      <c r="D205" s="15" t="str">
        <f>VLOOKUP($F205,[1]стартЮноши!$A$4:$F$428,4,FALSE)</f>
        <v>Кудымкар-ветераны</v>
      </c>
      <c r="E205" s="16">
        <f>VLOOKUP($F205,[1]стартЮноши!$A$4:$F$428,6,FALSE)</f>
        <v>3.5937499999999997E-2</v>
      </c>
      <c r="F205" s="17">
        <v>207</v>
      </c>
      <c r="G205" s="18">
        <v>5.5034722222222221E-2</v>
      </c>
      <c r="H205" s="18">
        <f t="shared" si="14"/>
        <v>1.9097222222222224E-2</v>
      </c>
      <c r="I205" s="20">
        <v>13</v>
      </c>
      <c r="J205" s="9"/>
    </row>
    <row r="206" spans="1:10" x14ac:dyDescent="0.25">
      <c r="A206" s="15">
        <v>7</v>
      </c>
      <c r="B206" s="15" t="str">
        <f>VLOOKUP($F206,[1]стартЮноши!$A$4:$F$428,2,FALSE)</f>
        <v>Толстиков Артем</v>
      </c>
      <c r="C206" s="15">
        <f>VLOOKUP($F206,[1]стартЮноши!$A$4:$F$428,3,FALSE)</f>
        <v>2006</v>
      </c>
      <c r="D206" s="15" t="str">
        <f>VLOOKUP($F206,[1]стартЮноши!$A$4:$F$428,4,FALSE)</f>
        <v>КЛТ</v>
      </c>
      <c r="E206" s="16">
        <f>VLOOKUP($F206,[1]стартЮноши!$A$4:$F$428,6,FALSE)</f>
        <v>3.6979166666666702E-2</v>
      </c>
      <c r="F206" s="17">
        <v>213</v>
      </c>
      <c r="G206" s="18">
        <v>5.6979166666666664E-2</v>
      </c>
      <c r="H206" s="18">
        <f t="shared" si="14"/>
        <v>1.9999999999999962E-2</v>
      </c>
      <c r="I206" s="20">
        <v>14</v>
      </c>
      <c r="J206" s="9" t="str">
        <f>VLOOKUP($F206,[1]стартЮноши!$A$4:$G$335,7,FALSE)</f>
        <v>Зубов И.И.</v>
      </c>
    </row>
    <row r="209" spans="1:9" x14ac:dyDescent="0.25">
      <c r="A209" s="28"/>
      <c r="B209" s="7" t="s">
        <v>30</v>
      </c>
      <c r="C209" s="7"/>
      <c r="E209"/>
      <c r="G209"/>
      <c r="H209"/>
      <c r="I209"/>
    </row>
  </sheetData>
  <mergeCells count="21">
    <mergeCell ref="B131:D131"/>
    <mergeCell ref="D1:F1"/>
    <mergeCell ref="C3:I3"/>
    <mergeCell ref="D4:I4"/>
    <mergeCell ref="D5:I5"/>
    <mergeCell ref="B6:C6"/>
    <mergeCell ref="B16:C16"/>
    <mergeCell ref="B30:D30"/>
    <mergeCell ref="B55:D55"/>
    <mergeCell ref="B88:D88"/>
    <mergeCell ref="B109:D109"/>
    <mergeCell ref="B117:D117"/>
    <mergeCell ref="B58:D58"/>
    <mergeCell ref="B72:D72"/>
    <mergeCell ref="B199:D199"/>
    <mergeCell ref="B140:D140"/>
    <mergeCell ref="B151:D151"/>
    <mergeCell ref="B159:D159"/>
    <mergeCell ref="B176:D176"/>
    <mergeCell ref="B184:D184"/>
    <mergeCell ref="B191:D191"/>
  </mergeCells>
  <pageMargins left="0.7" right="0.7" top="0.75" bottom="0.75" header="0.3" footer="0.3"/>
  <pageSetup paperSize="9" scale="98" orientation="landscape" r:id="rId1"/>
  <rowBreaks count="2" manualBreakCount="2">
    <brk id="96" max="9" man="1"/>
    <brk id="1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2025-01-20T05:54:27Z</dcterms:modified>
</cp:coreProperties>
</file>